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xt913896\Downloads\"/>
    </mc:Choice>
  </mc:AlternateContent>
  <xr:revisionPtr revIDLastSave="0" documentId="13_ncr:1_{5FDC07BB-3B52-4442-8FEF-1EA15769EDC8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Index" sheetId="1" r:id="rId1"/>
    <sheet name="Fig4-Doughtexture" sheetId="6" r:id="rId2"/>
    <sheet name="Table1-MoistureAw" sheetId="2" r:id="rId3"/>
    <sheet name="Table1-Dimensions" sheetId="7" r:id="rId4"/>
    <sheet name="Table1-Texture" sheetId="8" r:id="rId5"/>
    <sheet name="Table1-Colour" sheetId="9" r:id="rId6"/>
    <sheet name="Table1-DeltaE" sheetId="10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0" i="6" l="1"/>
  <c r="E99" i="6"/>
  <c r="E98" i="6"/>
  <c r="E97" i="6"/>
  <c r="E96" i="6"/>
  <c r="E95" i="6"/>
  <c r="E94" i="6"/>
  <c r="E93" i="6"/>
  <c r="E92" i="6"/>
  <c r="E91" i="6"/>
  <c r="E90" i="6"/>
  <c r="E89" i="6"/>
  <c r="E88" i="6"/>
  <c r="E87" i="6"/>
  <c r="E86" i="6"/>
  <c r="E85" i="6"/>
  <c r="E84" i="6"/>
  <c r="E83" i="6"/>
  <c r="E82" i="6"/>
  <c r="E81" i="6"/>
  <c r="E80" i="6"/>
  <c r="E79" i="6"/>
  <c r="E78" i="6"/>
  <c r="E77" i="6"/>
  <c r="E30" i="6"/>
  <c r="E31" i="6"/>
  <c r="E32" i="6"/>
  <c r="E33" i="6"/>
  <c r="E34" i="6"/>
  <c r="E35" i="6"/>
  <c r="E36" i="6"/>
  <c r="E37" i="6"/>
  <c r="E38" i="6"/>
  <c r="E39" i="6"/>
  <c r="E40" i="6"/>
  <c r="E41" i="6"/>
  <c r="E42" i="6"/>
  <c r="E43" i="6"/>
  <c r="E44" i="6"/>
  <c r="E45" i="6"/>
  <c r="E46" i="6"/>
  <c r="E47" i="6"/>
  <c r="E48" i="6"/>
  <c r="E49" i="6"/>
  <c r="E50" i="6"/>
  <c r="E51" i="6"/>
  <c r="E52" i="6"/>
  <c r="E53" i="6"/>
  <c r="E54" i="6"/>
  <c r="E55" i="6"/>
  <c r="E56" i="6"/>
  <c r="E57" i="6"/>
  <c r="E58" i="6"/>
  <c r="E59" i="6"/>
  <c r="E60" i="6"/>
  <c r="E61" i="6"/>
  <c r="E62" i="6"/>
  <c r="E63" i="6"/>
  <c r="E64" i="6"/>
  <c r="E65" i="6"/>
  <c r="E66" i="6"/>
  <c r="E67" i="6"/>
  <c r="E68" i="6"/>
  <c r="E69" i="6"/>
  <c r="E70" i="6"/>
  <c r="E71" i="6"/>
  <c r="E72" i="6"/>
  <c r="E73" i="6"/>
  <c r="E74" i="6"/>
  <c r="E75" i="6"/>
  <c r="E76" i="6"/>
  <c r="E29" i="6"/>
  <c r="G52" i="6" s="1"/>
  <c r="E6" i="6"/>
  <c r="E7" i="6"/>
  <c r="E8" i="6"/>
  <c r="E9" i="6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5" i="6"/>
  <c r="G28" i="6" s="1"/>
  <c r="F100" i="6" l="1"/>
  <c r="F76" i="6"/>
  <c r="G76" i="6"/>
  <c r="H76" i="6" s="1"/>
  <c r="G100" i="6"/>
  <c r="F52" i="6"/>
  <c r="H52" i="6" s="1"/>
  <c r="F28" i="6"/>
  <c r="H28" i="6" s="1"/>
  <c r="H100" i="6" l="1"/>
  <c r="G8" i="10"/>
  <c r="G7" i="10"/>
  <c r="G6" i="10"/>
  <c r="G5" i="10"/>
  <c r="AB100" i="9"/>
  <c r="AC100" i="9" s="1"/>
  <c r="V100" i="9"/>
  <c r="U100" i="9"/>
  <c r="N100" i="9"/>
  <c r="M100" i="9"/>
  <c r="F100" i="9"/>
  <c r="E100" i="9"/>
  <c r="AB99" i="9"/>
  <c r="AC99" i="9" s="1"/>
  <c r="AB98" i="9"/>
  <c r="AC98" i="9" s="1"/>
  <c r="AB97" i="9"/>
  <c r="AC97" i="9" s="1"/>
  <c r="AB96" i="9"/>
  <c r="AC96" i="9" s="1"/>
  <c r="AB95" i="9"/>
  <c r="AC95" i="9" s="1"/>
  <c r="AB94" i="9"/>
  <c r="AC94" i="9" s="1"/>
  <c r="AB93" i="9"/>
  <c r="AC93" i="9" s="1"/>
  <c r="AB92" i="9"/>
  <c r="AC92" i="9" s="1"/>
  <c r="AB91" i="9"/>
  <c r="AC91" i="9" s="1"/>
  <c r="AB90" i="9"/>
  <c r="AC90" i="9" s="1"/>
  <c r="AB89" i="9"/>
  <c r="AC89" i="9" s="1"/>
  <c r="AB88" i="9"/>
  <c r="AC88" i="9" s="1"/>
  <c r="AB87" i="9"/>
  <c r="AC87" i="9" s="1"/>
  <c r="AB86" i="9"/>
  <c r="AC86" i="9" s="1"/>
  <c r="AB85" i="9"/>
  <c r="AC85" i="9" s="1"/>
  <c r="AB84" i="9"/>
  <c r="AC84" i="9" s="1"/>
  <c r="AB83" i="9"/>
  <c r="AC83" i="9" s="1"/>
  <c r="AB82" i="9"/>
  <c r="AC82" i="9" s="1"/>
  <c r="AB81" i="9"/>
  <c r="AC81" i="9" s="1"/>
  <c r="AB80" i="9"/>
  <c r="AC80" i="9" s="1"/>
  <c r="AB79" i="9"/>
  <c r="AC79" i="9" s="1"/>
  <c r="AB78" i="9"/>
  <c r="AC78" i="9" s="1"/>
  <c r="AB77" i="9"/>
  <c r="AC77" i="9" s="1"/>
  <c r="AB76" i="9"/>
  <c r="AC76" i="9" s="1"/>
  <c r="V76" i="9"/>
  <c r="U76" i="9"/>
  <c r="N76" i="9"/>
  <c r="M76" i="9"/>
  <c r="F76" i="9"/>
  <c r="E76" i="9"/>
  <c r="AB75" i="9"/>
  <c r="AC75" i="9" s="1"/>
  <c r="AB74" i="9"/>
  <c r="AC74" i="9" s="1"/>
  <c r="AB73" i="9"/>
  <c r="AC73" i="9" s="1"/>
  <c r="AB72" i="9"/>
  <c r="AC72" i="9" s="1"/>
  <c r="AB71" i="9"/>
  <c r="AC71" i="9" s="1"/>
  <c r="AB70" i="9"/>
  <c r="AC70" i="9" s="1"/>
  <c r="AB69" i="9"/>
  <c r="AC69" i="9" s="1"/>
  <c r="AB68" i="9"/>
  <c r="AC68" i="9" s="1"/>
  <c r="AB67" i="9"/>
  <c r="AC67" i="9" s="1"/>
  <c r="AB66" i="9"/>
  <c r="AC66" i="9" s="1"/>
  <c r="AB65" i="9"/>
  <c r="AC65" i="9" s="1"/>
  <c r="AB64" i="9"/>
  <c r="AC64" i="9" s="1"/>
  <c r="AB63" i="9"/>
  <c r="AC63" i="9" s="1"/>
  <c r="AB62" i="9"/>
  <c r="AC62" i="9" s="1"/>
  <c r="AB61" i="9"/>
  <c r="AC61" i="9" s="1"/>
  <c r="AB60" i="9"/>
  <c r="AC60" i="9" s="1"/>
  <c r="AB59" i="9"/>
  <c r="AC59" i="9" s="1"/>
  <c r="AB58" i="9"/>
  <c r="AC58" i="9" s="1"/>
  <c r="AB57" i="9"/>
  <c r="AC57" i="9" s="1"/>
  <c r="AB56" i="9"/>
  <c r="AC56" i="9" s="1"/>
  <c r="AB55" i="9"/>
  <c r="AC55" i="9" s="1"/>
  <c r="AB54" i="9"/>
  <c r="AC54" i="9" s="1"/>
  <c r="AB53" i="9"/>
  <c r="AC53" i="9" s="1"/>
  <c r="AB52" i="9"/>
  <c r="AC52" i="9" s="1"/>
  <c r="V52" i="9"/>
  <c r="U52" i="9"/>
  <c r="N52" i="9"/>
  <c r="M52" i="9"/>
  <c r="F52" i="9"/>
  <c r="E52" i="9"/>
  <c r="AB51" i="9"/>
  <c r="AC51" i="9" s="1"/>
  <c r="AB50" i="9"/>
  <c r="AC50" i="9" s="1"/>
  <c r="AB49" i="9"/>
  <c r="AC49" i="9" s="1"/>
  <c r="AB48" i="9"/>
  <c r="AC48" i="9" s="1"/>
  <c r="AB47" i="9"/>
  <c r="AC47" i="9" s="1"/>
  <c r="AB46" i="9"/>
  <c r="AC46" i="9" s="1"/>
  <c r="AB45" i="9"/>
  <c r="AC45" i="9" s="1"/>
  <c r="AB44" i="9"/>
  <c r="AC44" i="9" s="1"/>
  <c r="AB43" i="9"/>
  <c r="AC43" i="9" s="1"/>
  <c r="AB42" i="9"/>
  <c r="AC42" i="9" s="1"/>
  <c r="AB41" i="9"/>
  <c r="AC41" i="9" s="1"/>
  <c r="AB40" i="9"/>
  <c r="AC40" i="9" s="1"/>
  <c r="AB39" i="9"/>
  <c r="AC39" i="9" s="1"/>
  <c r="AB38" i="9"/>
  <c r="AC38" i="9" s="1"/>
  <c r="AB37" i="9"/>
  <c r="AC37" i="9" s="1"/>
  <c r="AB36" i="9"/>
  <c r="AC36" i="9" s="1"/>
  <c r="AB35" i="9"/>
  <c r="AC35" i="9" s="1"/>
  <c r="AB34" i="9"/>
  <c r="AC34" i="9" s="1"/>
  <c r="AB33" i="9"/>
  <c r="AC33" i="9" s="1"/>
  <c r="AB32" i="9"/>
  <c r="AC32" i="9" s="1"/>
  <c r="AB31" i="9"/>
  <c r="AC31" i="9" s="1"/>
  <c r="AB30" i="9"/>
  <c r="AC30" i="9" s="1"/>
  <c r="AB29" i="9"/>
  <c r="AC29" i="9" s="1"/>
  <c r="AB28" i="9"/>
  <c r="AC28" i="9" s="1"/>
  <c r="V28" i="9"/>
  <c r="U28" i="9"/>
  <c r="N28" i="9"/>
  <c r="M28" i="9"/>
  <c r="F28" i="9"/>
  <c r="E28" i="9"/>
  <c r="AB27" i="9"/>
  <c r="AC27" i="9" s="1"/>
  <c r="AB26" i="9"/>
  <c r="AC26" i="9" s="1"/>
  <c r="AB25" i="9"/>
  <c r="AC25" i="9" s="1"/>
  <c r="AB24" i="9"/>
  <c r="AC24" i="9" s="1"/>
  <c r="AB23" i="9"/>
  <c r="AC23" i="9" s="1"/>
  <c r="AB22" i="9"/>
  <c r="AC22" i="9" s="1"/>
  <c r="AB21" i="9"/>
  <c r="AC21" i="9" s="1"/>
  <c r="AB20" i="9"/>
  <c r="AC20" i="9" s="1"/>
  <c r="AB19" i="9"/>
  <c r="AC19" i="9" s="1"/>
  <c r="AB18" i="9"/>
  <c r="AC18" i="9" s="1"/>
  <c r="AB17" i="9"/>
  <c r="AC17" i="9" s="1"/>
  <c r="AB16" i="9"/>
  <c r="AC16" i="9" s="1"/>
  <c r="AB15" i="9"/>
  <c r="AC15" i="9" s="1"/>
  <c r="AB14" i="9"/>
  <c r="AC14" i="9" s="1"/>
  <c r="AB13" i="9"/>
  <c r="AC13" i="9" s="1"/>
  <c r="AB12" i="9"/>
  <c r="AC12" i="9" s="1"/>
  <c r="AB11" i="9"/>
  <c r="AC11" i="9" s="1"/>
  <c r="AB10" i="9"/>
  <c r="AC10" i="9" s="1"/>
  <c r="AB9" i="9"/>
  <c r="AC9" i="9" s="1"/>
  <c r="AB8" i="9"/>
  <c r="AC8" i="9" s="1"/>
  <c r="AB7" i="9"/>
  <c r="AC7" i="9" s="1"/>
  <c r="AB6" i="9"/>
  <c r="AC6" i="9" s="1"/>
  <c r="AB5" i="9"/>
  <c r="AC5" i="9" s="1"/>
  <c r="W52" i="9" l="1"/>
  <c r="O76" i="9"/>
  <c r="G100" i="9"/>
  <c r="G52" i="9"/>
  <c r="G28" i="9"/>
  <c r="G76" i="9"/>
  <c r="O28" i="9"/>
  <c r="O52" i="9"/>
  <c r="W76" i="9"/>
  <c r="W100" i="9"/>
  <c r="W28" i="9"/>
  <c r="O100" i="9"/>
  <c r="AE52" i="9"/>
  <c r="AD52" i="9"/>
  <c r="AE76" i="9"/>
  <c r="AD76" i="9"/>
  <c r="AD28" i="9"/>
  <c r="AE28" i="9"/>
  <c r="AF28" i="9" s="1"/>
  <c r="AE100" i="9"/>
  <c r="AD100" i="9"/>
  <c r="AF52" i="9" l="1"/>
  <c r="AF100" i="9"/>
  <c r="AF76" i="9"/>
  <c r="O100" i="8" l="1"/>
  <c r="N100" i="8"/>
  <c r="O76" i="8"/>
  <c r="P76" i="8" s="1"/>
  <c r="N76" i="8"/>
  <c r="O52" i="8"/>
  <c r="N52" i="8"/>
  <c r="O28" i="8"/>
  <c r="N28" i="8"/>
  <c r="E100" i="8"/>
  <c r="E99" i="8"/>
  <c r="E98" i="8"/>
  <c r="E97" i="8"/>
  <c r="E96" i="8"/>
  <c r="E95" i="8"/>
  <c r="E94" i="8"/>
  <c r="E93" i="8"/>
  <c r="E92" i="8"/>
  <c r="E91" i="8"/>
  <c r="E90" i="8"/>
  <c r="E89" i="8"/>
  <c r="E88" i="8"/>
  <c r="E87" i="8"/>
  <c r="E86" i="8"/>
  <c r="E85" i="8"/>
  <c r="E84" i="8"/>
  <c r="E83" i="8"/>
  <c r="E82" i="8"/>
  <c r="E81" i="8"/>
  <c r="E80" i="8"/>
  <c r="E79" i="8"/>
  <c r="E78" i="8"/>
  <c r="E77" i="8"/>
  <c r="E76" i="8"/>
  <c r="E75" i="8"/>
  <c r="E74" i="8"/>
  <c r="E73" i="8"/>
  <c r="E72" i="8"/>
  <c r="E71" i="8"/>
  <c r="E70" i="8"/>
  <c r="E69" i="8"/>
  <c r="E68" i="8"/>
  <c r="E67" i="8"/>
  <c r="E66" i="8"/>
  <c r="E65" i="8"/>
  <c r="E64" i="8"/>
  <c r="E63" i="8"/>
  <c r="E62" i="8"/>
  <c r="E61" i="8"/>
  <c r="E60" i="8"/>
  <c r="E59" i="8"/>
  <c r="E58" i="8"/>
  <c r="E57" i="8"/>
  <c r="E56" i="8"/>
  <c r="E55" i="8"/>
  <c r="E54" i="8"/>
  <c r="E53" i="8"/>
  <c r="E52" i="8"/>
  <c r="E51" i="8"/>
  <c r="E50" i="8"/>
  <c r="E49" i="8"/>
  <c r="E48" i="8"/>
  <c r="E47" i="8"/>
  <c r="E46" i="8"/>
  <c r="E45" i="8"/>
  <c r="E44" i="8"/>
  <c r="E43" i="8"/>
  <c r="E42" i="8"/>
  <c r="E41" i="8"/>
  <c r="E40" i="8"/>
  <c r="E39" i="8"/>
  <c r="E38" i="8"/>
  <c r="E37" i="8"/>
  <c r="E36" i="8"/>
  <c r="E35" i="8"/>
  <c r="E34" i="8"/>
  <c r="E33" i="8"/>
  <c r="E32" i="8"/>
  <c r="E31" i="8"/>
  <c r="E30" i="8"/>
  <c r="E29" i="8"/>
  <c r="E28" i="8"/>
  <c r="E7" i="8"/>
  <c r="E8" i="8"/>
  <c r="E9" i="8"/>
  <c r="E10" i="8"/>
  <c r="E11" i="8"/>
  <c r="E12" i="8"/>
  <c r="E13" i="8"/>
  <c r="E14" i="8"/>
  <c r="E15" i="8"/>
  <c r="E16" i="8"/>
  <c r="E17" i="8"/>
  <c r="E18" i="8"/>
  <c r="E19" i="8"/>
  <c r="E20" i="8"/>
  <c r="E21" i="8"/>
  <c r="E22" i="8"/>
  <c r="E23" i="8"/>
  <c r="E24" i="8"/>
  <c r="E25" i="8"/>
  <c r="E26" i="8"/>
  <c r="E27" i="8"/>
  <c r="E6" i="8"/>
  <c r="E5" i="8"/>
  <c r="P100" i="8" l="1"/>
  <c r="G28" i="8"/>
  <c r="H28" i="8" s="1"/>
  <c r="F52" i="8"/>
  <c r="F28" i="8"/>
  <c r="G76" i="8"/>
  <c r="F100" i="8"/>
  <c r="P28" i="8"/>
  <c r="F76" i="8"/>
  <c r="P52" i="8"/>
  <c r="G100" i="8"/>
  <c r="H100" i="8" s="1"/>
  <c r="G52" i="8"/>
  <c r="H52" i="8" s="1"/>
  <c r="H76" i="8" l="1"/>
  <c r="V52" i="7"/>
  <c r="U52" i="7"/>
  <c r="V40" i="7"/>
  <c r="U40" i="7"/>
  <c r="V28" i="7"/>
  <c r="U28" i="7"/>
  <c r="V16" i="7"/>
  <c r="U16" i="7"/>
  <c r="N28" i="7"/>
  <c r="M28" i="7"/>
  <c r="N22" i="7"/>
  <c r="M22" i="7"/>
  <c r="N16" i="7"/>
  <c r="M16" i="7"/>
  <c r="N10" i="7"/>
  <c r="M10" i="7"/>
  <c r="F28" i="7"/>
  <c r="E28" i="7"/>
  <c r="F22" i="7"/>
  <c r="E22" i="7"/>
  <c r="F16" i="7"/>
  <c r="E16" i="7"/>
  <c r="F10" i="7"/>
  <c r="E10" i="7"/>
  <c r="N28" i="2"/>
  <c r="M28" i="2"/>
  <c r="N22" i="2"/>
  <c r="M22" i="2"/>
  <c r="N16" i="2"/>
  <c r="M16" i="2"/>
  <c r="N10" i="2"/>
  <c r="M10" i="2"/>
  <c r="F28" i="2"/>
  <c r="E28" i="2"/>
  <c r="F22" i="2"/>
  <c r="G22" i="2" s="1"/>
  <c r="E22" i="2"/>
  <c r="F16" i="2"/>
  <c r="E16" i="2"/>
  <c r="F10" i="2"/>
  <c r="E10" i="2"/>
  <c r="G10" i="2" l="1"/>
  <c r="G16" i="2"/>
  <c r="G28" i="2"/>
  <c r="O10" i="2"/>
  <c r="O16" i="2"/>
  <c r="O28" i="2"/>
  <c r="W40" i="7"/>
  <c r="W28" i="7"/>
  <c r="O16" i="7"/>
  <c r="G10" i="7"/>
  <c r="O22" i="7"/>
  <c r="O28" i="7"/>
  <c r="G16" i="7"/>
  <c r="O10" i="7"/>
  <c r="G22" i="7"/>
  <c r="W16" i="7"/>
  <c r="G28" i="7"/>
  <c r="W52" i="7"/>
  <c r="O22" i="2"/>
</calcChain>
</file>

<file path=xl/sharedStrings.xml><?xml version="1.0" encoding="utf-8"?>
<sst xmlns="http://schemas.openxmlformats.org/spreadsheetml/2006/main" count="1030" uniqueCount="106">
  <si>
    <t>Sample</t>
  </si>
  <si>
    <t>Moisture</t>
  </si>
  <si>
    <t xml:space="preserve">Sucrose </t>
  </si>
  <si>
    <t>Fructose</t>
  </si>
  <si>
    <t>Allulose</t>
  </si>
  <si>
    <t>Tagatose</t>
  </si>
  <si>
    <t>SD</t>
  </si>
  <si>
    <t>CV</t>
  </si>
  <si>
    <t>aw</t>
  </si>
  <si>
    <t>Width</t>
  </si>
  <si>
    <t>Length</t>
  </si>
  <si>
    <t>Height</t>
  </si>
  <si>
    <t>Sucrose</t>
  </si>
  <si>
    <t>Hardness (N)</t>
  </si>
  <si>
    <t>Hardness (g)</t>
  </si>
  <si>
    <t>Fracturability</t>
  </si>
  <si>
    <t>L*</t>
  </si>
  <si>
    <t>a*</t>
  </si>
  <si>
    <t>b*</t>
  </si>
  <si>
    <t>x</t>
  </si>
  <si>
    <t>BI</t>
  </si>
  <si>
    <t>Biscuits</t>
  </si>
  <si>
    <t>DeltaE</t>
  </si>
  <si>
    <t>Hardness</t>
  </si>
  <si>
    <t>Hardness (g-force)</t>
  </si>
  <si>
    <t>FIGURE/TABLE</t>
  </si>
  <si>
    <t>TITLE</t>
  </si>
  <si>
    <t>MANUSCRIPT SECTION</t>
  </si>
  <si>
    <t>Figure 4</t>
  </si>
  <si>
    <t>3.3. Dough textural properties</t>
  </si>
  <si>
    <t>Table 1</t>
  </si>
  <si>
    <t>3.4. Moisture and water activity of biscuits</t>
  </si>
  <si>
    <t>3.5. Biscuit dimensions</t>
  </si>
  <si>
    <t>3.6. Texture of biscuits</t>
  </si>
  <si>
    <t>3.7. Colour of biscuits</t>
  </si>
  <si>
    <t>ACRONYM</t>
  </si>
  <si>
    <t>VARIABLES</t>
  </si>
  <si>
    <t xml:space="preserve">LOCATION </t>
  </si>
  <si>
    <t>Water available for microorganism to grow</t>
  </si>
  <si>
    <t xml:space="preserve">Moisture </t>
  </si>
  <si>
    <r>
      <t xml:space="preserve"> </t>
    </r>
    <r>
      <rPr>
        <sz val="11"/>
        <color theme="1"/>
        <rFont val="Calibri"/>
        <family val="2"/>
        <scheme val="minor"/>
      </rPr>
      <t>0 (black) and 100 (white)</t>
    </r>
  </si>
  <si>
    <t xml:space="preserve">Hardness </t>
  </si>
  <si>
    <t>Biscuits prepared with fructose (total sucrose replacement)</t>
  </si>
  <si>
    <t>Biscuits prepared with sucrose (full sugar biscuit)</t>
  </si>
  <si>
    <t>Biscuits prepared with allulose (total sucrose replacement)</t>
  </si>
  <si>
    <t>Biscuits prepared with tagatose (total sucrose replacement)</t>
  </si>
  <si>
    <t>All figures and tables</t>
  </si>
  <si>
    <t>The maximum force to compress the biscuit dough (N)</t>
  </si>
  <si>
    <r>
      <t>Water activity (</t>
    </r>
    <r>
      <rPr>
        <i/>
        <sz val="11"/>
        <color theme="1"/>
        <rFont val="Calibri"/>
        <family val="2"/>
        <scheme val="minor"/>
      </rPr>
      <t>aw</t>
    </r>
    <r>
      <rPr>
        <sz val="11"/>
        <color theme="1"/>
        <rFont val="Calibri"/>
        <family val="2"/>
        <scheme val="minor"/>
      </rPr>
      <t>)</t>
    </r>
  </si>
  <si>
    <t>Water available in the system (%).</t>
  </si>
  <si>
    <t>Maximum force to fracture the biscuit (N)</t>
  </si>
  <si>
    <t>Distance required to break the biscuit (mm)</t>
  </si>
  <si>
    <t>Maximum distance through the biscuit parallel planes (cm)</t>
  </si>
  <si>
    <t>Maximum distance between end to end of the cross section of the biscuit (cm)</t>
  </si>
  <si>
    <t>Maximum distance between end to end of the biscuit (cm)</t>
  </si>
  <si>
    <t>Level of browning determined according to eq. 2 and eq. 3</t>
  </si>
  <si>
    <t>Overall colour difference respect to a control sample (sucrose) determined according to eq. 4</t>
  </si>
  <si>
    <r>
      <t>Browning index (</t>
    </r>
    <r>
      <rPr>
        <i/>
        <sz val="11"/>
        <color theme="1"/>
        <rFont val="Calibri"/>
        <family val="2"/>
        <scheme val="minor"/>
      </rPr>
      <t>BI</t>
    </r>
    <r>
      <rPr>
        <sz val="11"/>
        <color theme="1"/>
        <rFont val="Calibri"/>
        <family val="2"/>
        <scheme val="minor"/>
      </rPr>
      <t>)</t>
    </r>
  </si>
  <si>
    <r>
      <t>Colour difference (*</t>
    </r>
    <r>
      <rPr>
        <i/>
        <sz val="11"/>
        <color theme="1"/>
        <rFont val="Aptos Narrow"/>
        <family val="2"/>
      </rPr>
      <t>Δ</t>
    </r>
    <r>
      <rPr>
        <i/>
        <sz val="11"/>
        <color theme="1"/>
        <rFont val="Calibri"/>
        <family val="2"/>
        <scheme val="minor"/>
      </rPr>
      <t>E</t>
    </r>
    <r>
      <rPr>
        <sz val="11"/>
        <color theme="1"/>
        <rFont val="Calibri"/>
        <family val="2"/>
        <scheme val="minor"/>
      </rPr>
      <t>)</t>
    </r>
  </si>
  <si>
    <r>
      <t>Lightness (</t>
    </r>
    <r>
      <rPr>
        <i/>
        <sz val="11"/>
        <color theme="1"/>
        <rFont val="Calibri"/>
        <family val="2"/>
        <scheme val="minor"/>
      </rPr>
      <t>L*</t>
    </r>
    <r>
      <rPr>
        <sz val="11"/>
        <color theme="1"/>
        <rFont val="Calibri"/>
        <family val="2"/>
        <scheme val="minor"/>
      </rPr>
      <t>)</t>
    </r>
  </si>
  <si>
    <r>
      <t xml:space="preserve">Colour coordinate </t>
    </r>
    <r>
      <rPr>
        <i/>
        <sz val="11"/>
        <color theme="1"/>
        <rFont val="Calibri"/>
        <family val="2"/>
        <scheme val="minor"/>
      </rPr>
      <t>a*</t>
    </r>
  </si>
  <si>
    <r>
      <t xml:space="preserve">Colour coordinate </t>
    </r>
    <r>
      <rPr>
        <i/>
        <sz val="11"/>
        <color theme="1"/>
        <rFont val="Calibri"/>
        <family val="2"/>
        <scheme val="minor"/>
      </rPr>
      <t>b*</t>
    </r>
  </si>
  <si>
    <r>
      <rPr>
        <b/>
        <i/>
        <sz val="11"/>
        <color theme="1"/>
        <rFont val="Calibri"/>
        <family val="2"/>
        <scheme val="minor"/>
      </rPr>
      <t xml:space="preserve"> </t>
    </r>
    <r>
      <rPr>
        <i/>
        <sz val="11"/>
        <color theme="1"/>
        <rFont val="Calibri"/>
        <family val="2"/>
        <scheme val="minor"/>
      </rPr>
      <t xml:space="preserve">-a* </t>
    </r>
    <r>
      <rPr>
        <sz val="11"/>
        <color theme="1"/>
        <rFont val="Calibri"/>
        <family val="2"/>
        <scheme val="minor"/>
      </rPr>
      <t xml:space="preserve">(greenness) and </t>
    </r>
    <r>
      <rPr>
        <i/>
        <sz val="11"/>
        <color theme="1"/>
        <rFont val="Calibri"/>
        <family val="2"/>
        <scheme val="minor"/>
      </rPr>
      <t>+a*</t>
    </r>
    <r>
      <rPr>
        <sz val="11"/>
        <color theme="1"/>
        <rFont val="Calibri"/>
        <family val="2"/>
        <scheme val="minor"/>
      </rPr>
      <t xml:space="preserve"> (redness) </t>
    </r>
  </si>
  <si>
    <r>
      <rPr>
        <i/>
        <sz val="11"/>
        <color theme="1"/>
        <rFont val="Calibri"/>
        <family val="2"/>
        <scheme val="minor"/>
      </rPr>
      <t>-b*</t>
    </r>
    <r>
      <rPr>
        <sz val="11"/>
        <color theme="1"/>
        <rFont val="Calibri"/>
        <family val="2"/>
        <scheme val="minor"/>
      </rPr>
      <t xml:space="preserve"> (blueness) and</t>
    </r>
    <r>
      <rPr>
        <i/>
        <sz val="11"/>
        <color theme="1"/>
        <rFont val="Calibri"/>
        <family val="2"/>
        <scheme val="minor"/>
      </rPr>
      <t xml:space="preserve"> +b*</t>
    </r>
    <r>
      <rPr>
        <sz val="11"/>
        <color theme="1"/>
        <rFont val="Calibri"/>
        <family val="2"/>
        <scheme val="minor"/>
      </rPr>
      <t xml:space="preserve"> (yellowness)</t>
    </r>
  </si>
  <si>
    <t>Analytical Replicate</t>
  </si>
  <si>
    <t>Baking Replicate</t>
  </si>
  <si>
    <t>Fracturability (mm)</t>
  </si>
  <si>
    <t>Raw data, means, standard deviations, and coefficient of variation used for the dough texture column graph and ANOVA analysis.</t>
  </si>
  <si>
    <t>Mean</t>
  </si>
  <si>
    <t>Standard deviation</t>
  </si>
  <si>
    <t>Coefficient of variation</t>
  </si>
  <si>
    <t>Length (mm)</t>
  </si>
  <si>
    <t>Width (mm)</t>
  </si>
  <si>
    <t>Note: values from means on Table1-Colour sheet</t>
  </si>
  <si>
    <r>
      <t xml:space="preserve">Data used for </t>
    </r>
    <r>
      <rPr>
        <sz val="11"/>
        <color theme="1"/>
        <rFont val="Aptos Narrow"/>
        <family val="2"/>
      </rPr>
      <t>Δ</t>
    </r>
    <r>
      <rPr>
        <sz val="11"/>
        <color theme="1"/>
        <rFont val="Calibri"/>
        <family val="2"/>
      </rPr>
      <t>E</t>
    </r>
    <r>
      <rPr>
        <sz val="11"/>
        <color theme="1"/>
        <rFont val="Calibri"/>
        <family val="2"/>
        <scheme val="minor"/>
      </rPr>
      <t xml:space="preserve"> results in</t>
    </r>
    <r>
      <rPr>
        <b/>
        <sz val="11"/>
        <color theme="1"/>
        <rFont val="Calibri"/>
        <family val="2"/>
        <scheme val="minor"/>
      </rPr>
      <t xml:space="preserve"> Table 1.</t>
    </r>
    <r>
      <rPr>
        <sz val="11"/>
        <color theme="1"/>
        <rFont val="Calibri"/>
        <family val="2"/>
        <scheme val="minor"/>
      </rPr>
      <t xml:space="preserve"> Quality characteristics of biscuits elaborated with different sugars. </t>
    </r>
  </si>
  <si>
    <t>EXCEL SHEET</t>
  </si>
  <si>
    <t>Fig4-Doughtexture</t>
  </si>
  <si>
    <t>Table1-MoistureAw</t>
  </si>
  <si>
    <t>Table1-Dimensions</t>
  </si>
  <si>
    <t>Table1-Texture</t>
  </si>
  <si>
    <t>Table1-Colour</t>
  </si>
  <si>
    <t>Raw data, means, standard deviations, and coefficient of variation for moisture (%), water activity (aw). Samples: sucrose, fructose, allulose, and tagatose biscuits.</t>
  </si>
  <si>
    <t>DESCRIPTION</t>
  </si>
  <si>
    <t>LOCATION</t>
  </si>
  <si>
    <t>All tables and Figure 4</t>
  </si>
  <si>
    <t>Raw data, means, standard deviations, and coefficient of variation for dimensions (width, length, height). Samples: sucrose, fructose, allulose, and tagatose biscuits.</t>
  </si>
  <si>
    <t>Raw data, means, standard deviations, and coefficient of variation for texture (hardness and fracturability). Samples: sucrose, fructose, allulose, and tagatose biscuits.</t>
  </si>
  <si>
    <t>Raw data, means, standard deviations, and coefficient of variation for colour (L*, a*, b*, BI). Samples: sucrose, fructose, allulose, and tagatose biscuits.</t>
  </si>
  <si>
    <t>Table1-DeltaE</t>
  </si>
  <si>
    <r>
      <t xml:space="preserve">Estimated values for </t>
    </r>
    <r>
      <rPr>
        <sz val="11"/>
        <color theme="1"/>
        <rFont val="Aptos Narrow"/>
        <family val="2"/>
      </rPr>
      <t>Δ</t>
    </r>
    <r>
      <rPr>
        <sz val="11"/>
        <color theme="1"/>
        <rFont val="Calibri"/>
        <family val="2"/>
      </rPr>
      <t>E</t>
    </r>
    <r>
      <rPr>
        <sz val="11"/>
        <color theme="1"/>
        <rFont val="Calibri"/>
        <family val="2"/>
        <scheme val="minor"/>
      </rPr>
      <t>. Samples: sucrose, fructose, allulose, and tagatose biscuits.</t>
    </r>
  </si>
  <si>
    <t xml:space="preserve">Quality characteristics of biscuits elaborated with different sugars. </t>
  </si>
  <si>
    <t xml:space="preserve">Hardness of biscuit doughs. Bars with different letters were significantly different (p-value &lt; 0.05). </t>
  </si>
  <si>
    <t>NOTE</t>
  </si>
  <si>
    <t>Dough texture analysis</t>
  </si>
  <si>
    <t>Measurement</t>
  </si>
  <si>
    <t>Dough compression test where hardness in g-force is obtained - Results are the mean of 24 replicates (8 analytical replicates x 3 baking replicates)</t>
  </si>
  <si>
    <t>Moisture and Aw determination</t>
  </si>
  <si>
    <t>Determination of moisture content and water activity of biscuits - Results are the mean of 6 replicates (2 analytical replicates x 3 baking replicates).</t>
  </si>
  <si>
    <t>Biscuits dimensions</t>
  </si>
  <si>
    <t>Determination of width, length, and height of biscuits - For width and length, the results are the mean of 6 replicates (2 analytical replicates x 3 baking replicates). For height, the results are the mean of 12 replicates (4 analytical replicates x 3 baking replicates).</t>
  </si>
  <si>
    <t>Biscuit texture</t>
  </si>
  <si>
    <t>Determination of hardness and fracturability of biscuits -  Results are the mean of 24 replicates (8 analytical replicates x 3 baking replicates).</t>
  </si>
  <si>
    <t>Biscuit colour</t>
  </si>
  <si>
    <t>Determination of L*, a*, b* and BI of biscuits -  Results are the mean of 24 replicates (8 analytical replicates x 3 baking replicates).</t>
  </si>
  <si>
    <r>
      <t>Estimation of Delta E (</t>
    </r>
    <r>
      <rPr>
        <b/>
        <sz val="11"/>
        <color theme="1"/>
        <rFont val="Aptos Narrow"/>
        <family val="2"/>
      </rPr>
      <t>Δ</t>
    </r>
    <r>
      <rPr>
        <b/>
        <sz val="11"/>
        <color theme="1"/>
        <rFont val="Calibri"/>
        <family val="2"/>
      </rPr>
      <t>E)</t>
    </r>
  </si>
  <si>
    <t>All the biscuits were prepared in triplicates (baking replicate). The analytical replicates vary according to the analysis (please refer to each Excel sheet).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</si>
</sst>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0.0"/>
    <numFmt numFmtId="166" formatCode="###0.000;\-###0.00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 Light"/>
      <family val="2"/>
      <scheme val="major"/>
    </font>
    <font>
      <sz val="11"/>
      <color theme="1"/>
      <name val="Calibri Light"/>
      <family val="2"/>
      <scheme val="major"/>
    </font>
    <font>
      <sz val="12"/>
      <color theme="1"/>
      <name val="Calibri Light"/>
      <family val="2"/>
      <scheme val="maj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Aptos Narrow"/>
      <family val="2"/>
    </font>
    <font>
      <i/>
      <sz val="11"/>
      <color theme="1"/>
      <name val="Calibri"/>
      <family val="2"/>
      <scheme val="minor"/>
    </font>
    <font>
      <i/>
      <sz val="11"/>
      <color theme="1"/>
      <name val="Aptos Narrow"/>
      <family val="2"/>
    </font>
    <font>
      <b/>
      <i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2"/>
      <color theme="0"/>
      <name val="Calibri"/>
      <family val="2"/>
      <scheme val="minor"/>
    </font>
    <font>
      <b/>
      <sz val="11"/>
      <color theme="1"/>
      <name val="Aptos Narrow"/>
      <family val="2"/>
    </font>
    <font>
      <b/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152">
    <xf numFmtId="0" fontId="0" fillId="0" borderId="0" xfId="0"/>
    <xf numFmtId="0" fontId="1" fillId="0" borderId="0" xfId="1" applyAlignment="1">
      <alignment horizontal="center" vertical="center"/>
    </xf>
    <xf numFmtId="0" fontId="1" fillId="0" borderId="1" xfId="1" applyBorder="1" applyAlignment="1">
      <alignment horizontal="center" vertical="center"/>
    </xf>
    <xf numFmtId="2" fontId="1" fillId="0" borderId="0" xfId="1" applyNumberFormat="1" applyAlignment="1">
      <alignment horizontal="center" vertical="center"/>
    </xf>
    <xf numFmtId="0" fontId="1" fillId="0" borderId="2" xfId="1" applyBorder="1" applyAlignment="1">
      <alignment horizontal="center" vertical="center"/>
    </xf>
    <xf numFmtId="2" fontId="1" fillId="0" borderId="3" xfId="1" applyNumberFormat="1" applyBorder="1" applyAlignment="1">
      <alignment horizontal="center" vertical="center"/>
    </xf>
    <xf numFmtId="0" fontId="1" fillId="0" borderId="4" xfId="1" applyBorder="1" applyAlignment="1">
      <alignment horizontal="center" vertical="center"/>
    </xf>
    <xf numFmtId="0" fontId="1" fillId="0" borderId="5" xfId="1" applyBorder="1" applyAlignment="1">
      <alignment horizontal="center" vertical="center"/>
    </xf>
    <xf numFmtId="0" fontId="1" fillId="0" borderId="6" xfId="1" applyBorder="1" applyAlignment="1">
      <alignment horizontal="center" vertical="center"/>
    </xf>
    <xf numFmtId="0" fontId="1" fillId="0" borderId="7" xfId="1" applyBorder="1" applyAlignment="1">
      <alignment horizontal="center" vertical="center"/>
    </xf>
    <xf numFmtId="2" fontId="1" fillId="0" borderId="8" xfId="1" applyNumberFormat="1" applyBorder="1" applyAlignment="1">
      <alignment horizontal="center" vertical="center"/>
    </xf>
    <xf numFmtId="2" fontId="1" fillId="0" borderId="1" xfId="1" applyNumberFormat="1" applyBorder="1" applyAlignment="1">
      <alignment horizontal="center" vertical="center"/>
    </xf>
    <xf numFmtId="2" fontId="1" fillId="0" borderId="5" xfId="1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" fillId="0" borderId="3" xfId="1" applyBorder="1" applyAlignment="1">
      <alignment horizontal="center" vertical="center"/>
    </xf>
    <xf numFmtId="2" fontId="1" fillId="0" borderId="7" xfId="1" applyNumberFormat="1" applyBorder="1" applyAlignment="1">
      <alignment horizontal="center" vertical="center"/>
    </xf>
    <xf numFmtId="164" fontId="1" fillId="0" borderId="7" xfId="1" applyNumberFormat="1" applyBorder="1" applyAlignment="1">
      <alignment horizontal="center" vertical="center"/>
    </xf>
    <xf numFmtId="2" fontId="1" fillId="0" borderId="9" xfId="1" applyNumberFormat="1" applyBorder="1" applyAlignment="1">
      <alignment horizontal="center" vertical="center"/>
    </xf>
    <xf numFmtId="164" fontId="1" fillId="0" borderId="8" xfId="1" applyNumberFormat="1" applyBorder="1" applyAlignment="1">
      <alignment horizontal="center" vertical="center"/>
    </xf>
    <xf numFmtId="0" fontId="1" fillId="0" borderId="10" xfId="1" applyBorder="1" applyAlignment="1">
      <alignment horizontal="center" vertical="center"/>
    </xf>
    <xf numFmtId="164" fontId="1" fillId="0" borderId="5" xfId="1" applyNumberFormat="1" applyBorder="1" applyAlignment="1">
      <alignment horizontal="center" vertical="center"/>
    </xf>
    <xf numFmtId="0" fontId="1" fillId="0" borderId="11" xfId="1" applyBorder="1" applyAlignment="1">
      <alignment horizontal="center" vertical="center"/>
    </xf>
    <xf numFmtId="2" fontId="1" fillId="0" borderId="11" xfId="1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2" fontId="0" fillId="0" borderId="7" xfId="0" applyNumberFormat="1" applyBorder="1" applyAlignment="1">
      <alignment horizontal="center" vertical="center"/>
    </xf>
    <xf numFmtId="2" fontId="0" fillId="0" borderId="8" xfId="0" applyNumberFormat="1" applyBorder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9" xfId="0" applyNumberFormat="1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3" fillId="0" borderId="0" xfId="0" applyFont="1"/>
    <xf numFmtId="0" fontId="2" fillId="0" borderId="14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/>
    </xf>
    <xf numFmtId="2" fontId="3" fillId="0" borderId="12" xfId="0" applyNumberFormat="1" applyFont="1" applyBorder="1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1" fillId="0" borderId="28" xfId="1" applyBorder="1" applyAlignment="1">
      <alignment horizontal="center" vertical="center"/>
    </xf>
    <xf numFmtId="0" fontId="1" fillId="0" borderId="29" xfId="1" applyBorder="1" applyAlignment="1">
      <alignment horizontal="center" vertical="center"/>
    </xf>
    <xf numFmtId="0" fontId="1" fillId="0" borderId="30" xfId="1" applyBorder="1" applyAlignment="1">
      <alignment horizontal="center" vertical="center"/>
    </xf>
    <xf numFmtId="0" fontId="1" fillId="0" borderId="15" xfId="1" applyBorder="1" applyAlignment="1">
      <alignment horizontal="center" vertical="center"/>
    </xf>
    <xf numFmtId="2" fontId="1" fillId="0" borderId="31" xfId="1" applyNumberFormat="1" applyBorder="1" applyAlignment="1">
      <alignment horizontal="center" vertical="center"/>
    </xf>
    <xf numFmtId="2" fontId="1" fillId="0" borderId="32" xfId="1" applyNumberFormat="1" applyBorder="1" applyAlignment="1">
      <alignment horizontal="center" vertical="center"/>
    </xf>
    <xf numFmtId="2" fontId="1" fillId="0" borderId="33" xfId="1" applyNumberFormat="1" applyBorder="1" applyAlignment="1">
      <alignment horizontal="center" vertical="center"/>
    </xf>
    <xf numFmtId="0" fontId="6" fillId="0" borderId="0" xfId="0" applyFont="1"/>
    <xf numFmtId="0" fontId="5" fillId="2" borderId="17" xfId="0" applyFont="1" applyFill="1" applyBorder="1"/>
    <xf numFmtId="0" fontId="5" fillId="2" borderId="0" xfId="1" applyFont="1" applyFill="1" applyAlignment="1">
      <alignment horizontal="center" vertical="center"/>
    </xf>
    <xf numFmtId="0" fontId="5" fillId="2" borderId="1" xfId="1" applyFont="1" applyFill="1" applyBorder="1" applyAlignment="1">
      <alignment horizontal="center" vertical="center"/>
    </xf>
    <xf numFmtId="2" fontId="5" fillId="2" borderId="0" xfId="1" applyNumberFormat="1" applyFont="1" applyFill="1" applyAlignment="1">
      <alignment horizontal="center" vertical="center"/>
    </xf>
    <xf numFmtId="164" fontId="5" fillId="2" borderId="0" xfId="1" applyNumberFormat="1" applyFont="1" applyFill="1" applyAlignment="1">
      <alignment horizontal="center" vertical="center"/>
    </xf>
    <xf numFmtId="0" fontId="1" fillId="0" borderId="25" xfId="1" applyBorder="1" applyAlignment="1">
      <alignment horizontal="center" vertical="center"/>
    </xf>
    <xf numFmtId="0" fontId="1" fillId="0" borderId="26" xfId="1" applyBorder="1" applyAlignment="1">
      <alignment horizontal="center" vertical="center"/>
    </xf>
    <xf numFmtId="0" fontId="1" fillId="0" borderId="27" xfId="1" applyBorder="1" applyAlignment="1">
      <alignment horizontal="center" vertical="center"/>
    </xf>
    <xf numFmtId="164" fontId="1" fillId="0" borderId="9" xfId="1" applyNumberFormat="1" applyBorder="1" applyAlignment="1">
      <alignment horizontal="center" vertical="center"/>
    </xf>
    <xf numFmtId="0" fontId="1" fillId="0" borderId="18" xfId="1" applyBorder="1" applyAlignment="1">
      <alignment horizontal="center" vertical="center"/>
    </xf>
    <xf numFmtId="164" fontId="1" fillId="0" borderId="19" xfId="1" applyNumberFormat="1" applyBorder="1" applyAlignment="1">
      <alignment horizontal="center" vertical="center"/>
    </xf>
    <xf numFmtId="0" fontId="1" fillId="0" borderId="20" xfId="1" applyBorder="1" applyAlignment="1">
      <alignment horizontal="center" vertical="center"/>
    </xf>
    <xf numFmtId="164" fontId="1" fillId="0" borderId="21" xfId="1" applyNumberFormat="1" applyBorder="1" applyAlignment="1">
      <alignment horizontal="center" vertical="center"/>
    </xf>
    <xf numFmtId="164" fontId="0" fillId="0" borderId="21" xfId="0" applyNumberFormat="1" applyBorder="1" applyAlignment="1">
      <alignment horizontal="center" vertical="center"/>
    </xf>
    <xf numFmtId="0" fontId="1" fillId="0" borderId="22" xfId="1" applyBorder="1" applyAlignment="1">
      <alignment horizontal="center" vertical="center"/>
    </xf>
    <xf numFmtId="164" fontId="0" fillId="0" borderId="24" xfId="0" applyNumberFormat="1" applyBorder="1" applyAlignment="1">
      <alignment horizontal="center" vertical="center"/>
    </xf>
    <xf numFmtId="0" fontId="1" fillId="0" borderId="34" xfId="1" applyBorder="1" applyAlignment="1">
      <alignment horizontal="center" vertical="center"/>
    </xf>
    <xf numFmtId="164" fontId="1" fillId="0" borderId="35" xfId="1" applyNumberFormat="1" applyBorder="1" applyAlignment="1">
      <alignment horizontal="center" vertical="center"/>
    </xf>
    <xf numFmtId="164" fontId="1" fillId="0" borderId="24" xfId="1" applyNumberFormat="1" applyBorder="1" applyAlignment="1">
      <alignment horizontal="center" vertical="center"/>
    </xf>
    <xf numFmtId="2" fontId="1" fillId="0" borderId="29" xfId="1" applyNumberFormat="1" applyBorder="1" applyAlignment="1">
      <alignment horizontal="center" vertical="center"/>
    </xf>
    <xf numFmtId="2" fontId="1" fillId="0" borderId="30" xfId="1" applyNumberFormat="1" applyBorder="1" applyAlignment="1">
      <alignment horizontal="center" vertical="center"/>
    </xf>
    <xf numFmtId="2" fontId="1" fillId="0" borderId="15" xfId="1" applyNumberFormat="1" applyBorder="1" applyAlignment="1">
      <alignment horizontal="center" vertical="center"/>
    </xf>
    <xf numFmtId="2" fontId="1" fillId="0" borderId="36" xfId="1" applyNumberFormat="1" applyBorder="1" applyAlignment="1">
      <alignment horizontal="center" vertical="center"/>
    </xf>
    <xf numFmtId="0" fontId="1" fillId="0" borderId="37" xfId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5" fillId="2" borderId="12" xfId="1" applyFont="1" applyFill="1" applyBorder="1" applyAlignment="1">
      <alignment horizontal="center" vertical="center"/>
    </xf>
    <xf numFmtId="2" fontId="5" fillId="2" borderId="12" xfId="1" applyNumberFormat="1" applyFont="1" applyFill="1" applyBorder="1" applyAlignment="1">
      <alignment horizontal="center" vertical="center"/>
    </xf>
    <xf numFmtId="2" fontId="5" fillId="2" borderId="9" xfId="1" applyNumberFormat="1" applyFont="1" applyFill="1" applyBorder="1" applyAlignment="1">
      <alignment horizontal="center" vertical="center"/>
    </xf>
    <xf numFmtId="0" fontId="5" fillId="2" borderId="23" xfId="1" applyFont="1" applyFill="1" applyBorder="1" applyAlignment="1">
      <alignment horizontal="center" vertical="center"/>
    </xf>
    <xf numFmtId="2" fontId="5" fillId="2" borderId="23" xfId="1" applyNumberFormat="1" applyFont="1" applyFill="1" applyBorder="1" applyAlignment="1">
      <alignment horizontal="center" vertical="center"/>
    </xf>
    <xf numFmtId="0" fontId="5" fillId="2" borderId="13" xfId="1" applyFont="1" applyFill="1" applyBorder="1" applyAlignment="1">
      <alignment horizontal="center" vertical="center"/>
    </xf>
    <xf numFmtId="0" fontId="5" fillId="2" borderId="9" xfId="1" applyFont="1" applyFill="1" applyBorder="1" applyAlignment="1">
      <alignment horizontal="center" vertical="center"/>
    </xf>
    <xf numFmtId="0" fontId="1" fillId="0" borderId="36" xfId="1" applyBorder="1" applyAlignment="1">
      <alignment horizontal="center" vertical="center"/>
    </xf>
    <xf numFmtId="2" fontId="1" fillId="0" borderId="40" xfId="1" applyNumberFormat="1" applyBorder="1" applyAlignment="1">
      <alignment horizontal="center" vertical="center"/>
    </xf>
    <xf numFmtId="2" fontId="1" fillId="0" borderId="41" xfId="1" applyNumberFormat="1" applyBorder="1" applyAlignment="1">
      <alignment horizontal="center" vertical="center"/>
    </xf>
    <xf numFmtId="2" fontId="1" fillId="0" borderId="42" xfId="1" applyNumberFormat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2" fontId="0" fillId="0" borderId="11" xfId="0" applyNumberFormat="1" applyBorder="1" applyAlignment="1">
      <alignment horizontal="center" vertical="center"/>
    </xf>
    <xf numFmtId="2" fontId="0" fillId="0" borderId="16" xfId="0" applyNumberFormat="1" applyBorder="1" applyAlignment="1">
      <alignment horizontal="center" vertical="center"/>
    </xf>
    <xf numFmtId="0" fontId="1" fillId="0" borderId="43" xfId="1" applyBorder="1" applyAlignment="1">
      <alignment horizontal="center" vertical="center"/>
    </xf>
    <xf numFmtId="165" fontId="0" fillId="0" borderId="16" xfId="0" applyNumberFormat="1" applyBorder="1" applyAlignment="1">
      <alignment horizontal="center" vertical="center"/>
    </xf>
    <xf numFmtId="0" fontId="5" fillId="2" borderId="39" xfId="1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1" fillId="0" borderId="14" xfId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2" fontId="0" fillId="0" borderId="23" xfId="0" applyNumberFormat="1" applyBorder="1" applyAlignment="1">
      <alignment horizontal="center" vertical="center"/>
    </xf>
    <xf numFmtId="0" fontId="5" fillId="2" borderId="44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33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2" fontId="5" fillId="2" borderId="1" xfId="1" applyNumberFormat="1" applyFont="1" applyFill="1" applyBorder="1" applyAlignment="1">
      <alignment horizontal="center" vertical="center"/>
    </xf>
    <xf numFmtId="166" fontId="0" fillId="0" borderId="16" xfId="0" applyNumberFormat="1" applyBorder="1" applyAlignment="1">
      <alignment horizontal="center" vertical="center"/>
    </xf>
    <xf numFmtId="166" fontId="0" fillId="0" borderId="38" xfId="0" applyNumberFormat="1" applyBorder="1" applyAlignment="1">
      <alignment horizontal="center" vertical="center"/>
    </xf>
    <xf numFmtId="166" fontId="0" fillId="0" borderId="23" xfId="0" applyNumberForma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12" fillId="0" borderId="16" xfId="0" quotePrefix="1" applyFont="1" applyBorder="1" applyAlignment="1">
      <alignment horizontal="center" vertical="center" wrapText="1"/>
    </xf>
    <xf numFmtId="0" fontId="0" fillId="0" borderId="16" xfId="0" quotePrefix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5" fillId="2" borderId="45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6" fillId="0" borderId="0" xfId="0" applyFont="1" applyAlignment="1">
      <alignment vertical="center"/>
    </xf>
    <xf numFmtId="0" fontId="0" fillId="0" borderId="16" xfId="0" applyBorder="1" applyAlignment="1">
      <alignment horizontal="center" vertical="center" wrapText="1"/>
    </xf>
    <xf numFmtId="0" fontId="0" fillId="0" borderId="46" xfId="0" applyBorder="1" applyAlignment="1">
      <alignment horizontal="center" vertical="center" wrapText="1"/>
    </xf>
    <xf numFmtId="0" fontId="0" fillId="0" borderId="47" xfId="0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8" fillId="0" borderId="45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0" fontId="14" fillId="2" borderId="18" xfId="0" applyFont="1" applyFill="1" applyBorder="1" applyAlignment="1">
      <alignment horizontal="center" vertical="center"/>
    </xf>
    <xf numFmtId="0" fontId="14" fillId="2" borderId="20" xfId="0" applyFont="1" applyFill="1" applyBorder="1" applyAlignment="1">
      <alignment horizontal="center" vertical="center"/>
    </xf>
    <xf numFmtId="0" fontId="14" fillId="2" borderId="22" xfId="0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0" fillId="0" borderId="30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left"/>
    </xf>
  </cellXfs>
  <cellStyles count="2">
    <cellStyle name="Normal" xfId="0" builtinId="0"/>
    <cellStyle name="Normal 2" xfId="1" xr:uid="{B9B78295-374D-45AA-8784-616ADD09C83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40"/>
  <sheetViews>
    <sheetView tabSelected="1" workbookViewId="0"/>
  </sheetViews>
  <sheetFormatPr defaultColWidth="8.7109375" defaultRowHeight="15" x14ac:dyDescent="0.25"/>
  <cols>
    <col min="1" max="1" width="18.140625" style="42" bestFit="1" customWidth="1"/>
    <col min="2" max="2" width="68.42578125" style="42" customWidth="1"/>
    <col min="3" max="3" width="25.28515625" style="42" customWidth="1"/>
    <col min="4" max="16384" width="8.7109375" style="42"/>
  </cols>
  <sheetData>
    <row r="1" spans="1:3" x14ac:dyDescent="0.25">
      <c r="A1" s="125" t="s">
        <v>25</v>
      </c>
      <c r="B1" s="126" t="s">
        <v>26</v>
      </c>
      <c r="C1" s="127" t="s">
        <v>27</v>
      </c>
    </row>
    <row r="2" spans="1:3" ht="31.5" x14ac:dyDescent="0.25">
      <c r="A2" s="120" t="s">
        <v>28</v>
      </c>
      <c r="B2" s="114" t="s">
        <v>91</v>
      </c>
      <c r="C2" s="121" t="s">
        <v>29</v>
      </c>
    </row>
    <row r="3" spans="1:3" ht="29.1" customHeight="1" x14ac:dyDescent="0.25">
      <c r="A3" s="131" t="s">
        <v>30</v>
      </c>
      <c r="B3" s="130" t="s">
        <v>90</v>
      </c>
      <c r="C3" s="121" t="s">
        <v>31</v>
      </c>
    </row>
    <row r="4" spans="1:3" x14ac:dyDescent="0.25">
      <c r="A4" s="132"/>
      <c r="B4" s="130"/>
      <c r="C4" s="121" t="s">
        <v>32</v>
      </c>
    </row>
    <row r="5" spans="1:3" x14ac:dyDescent="0.25">
      <c r="A5" s="132"/>
      <c r="B5" s="130"/>
      <c r="C5" s="121" t="s">
        <v>33</v>
      </c>
    </row>
    <row r="6" spans="1:3" x14ac:dyDescent="0.25">
      <c r="A6" s="133"/>
      <c r="B6" s="130"/>
      <c r="C6" s="121" t="s">
        <v>34</v>
      </c>
    </row>
    <row r="7" spans="1:3" ht="15.75" thickBot="1" x14ac:dyDescent="0.3">
      <c r="A7" s="111"/>
      <c r="B7" s="111"/>
      <c r="C7" s="111"/>
    </row>
    <row r="8" spans="1:3" x14ac:dyDescent="0.25">
      <c r="A8" s="125" t="s">
        <v>35</v>
      </c>
      <c r="B8" s="126" t="s">
        <v>36</v>
      </c>
      <c r="C8" s="127" t="s">
        <v>37</v>
      </c>
    </row>
    <row r="9" spans="1:3" x14ac:dyDescent="0.25">
      <c r="A9" s="120" t="s">
        <v>12</v>
      </c>
      <c r="B9" s="113" t="s">
        <v>43</v>
      </c>
      <c r="C9" s="121" t="s">
        <v>46</v>
      </c>
    </row>
    <row r="10" spans="1:3" x14ac:dyDescent="0.25">
      <c r="A10" s="120" t="s">
        <v>3</v>
      </c>
      <c r="B10" s="113" t="s">
        <v>42</v>
      </c>
      <c r="C10" s="121" t="s">
        <v>46</v>
      </c>
    </row>
    <row r="11" spans="1:3" x14ac:dyDescent="0.25">
      <c r="A11" s="120" t="s">
        <v>4</v>
      </c>
      <c r="B11" s="113" t="s">
        <v>44</v>
      </c>
      <c r="C11" s="121" t="s">
        <v>46</v>
      </c>
    </row>
    <row r="12" spans="1:3" x14ac:dyDescent="0.25">
      <c r="A12" s="120" t="s">
        <v>5</v>
      </c>
      <c r="B12" s="113" t="s">
        <v>45</v>
      </c>
      <c r="C12" s="121" t="s">
        <v>46</v>
      </c>
    </row>
    <row r="13" spans="1:3" x14ac:dyDescent="0.25">
      <c r="A13" s="120" t="s">
        <v>23</v>
      </c>
      <c r="B13" s="113" t="s">
        <v>47</v>
      </c>
      <c r="C13" s="121" t="s">
        <v>28</v>
      </c>
    </row>
    <row r="14" spans="1:3" s="43" customFormat="1" ht="30" x14ac:dyDescent="0.25">
      <c r="A14" s="120" t="s">
        <v>48</v>
      </c>
      <c r="B14" s="113" t="s">
        <v>38</v>
      </c>
      <c r="C14" s="121" t="s">
        <v>30</v>
      </c>
    </row>
    <row r="15" spans="1:3" x14ac:dyDescent="0.25">
      <c r="A15" s="120" t="s">
        <v>39</v>
      </c>
      <c r="B15" s="113" t="s">
        <v>49</v>
      </c>
      <c r="C15" s="121" t="s">
        <v>30</v>
      </c>
    </row>
    <row r="16" spans="1:3" x14ac:dyDescent="0.25">
      <c r="A16" s="120" t="s">
        <v>59</v>
      </c>
      <c r="B16" s="112" t="s">
        <v>40</v>
      </c>
      <c r="C16" s="121" t="s">
        <v>30</v>
      </c>
    </row>
    <row r="17" spans="1:3" ht="30" x14ac:dyDescent="0.25">
      <c r="A17" s="120" t="s">
        <v>60</v>
      </c>
      <c r="B17" s="112" t="s">
        <v>62</v>
      </c>
      <c r="C17" s="121" t="s">
        <v>30</v>
      </c>
    </row>
    <row r="18" spans="1:3" ht="30" x14ac:dyDescent="0.25">
      <c r="A18" s="120" t="s">
        <v>61</v>
      </c>
      <c r="B18" s="115" t="s">
        <v>63</v>
      </c>
      <c r="C18" s="121" t="s">
        <v>30</v>
      </c>
    </row>
    <row r="19" spans="1:3" s="43" customFormat="1" ht="30" x14ac:dyDescent="0.25">
      <c r="A19" s="120" t="s">
        <v>57</v>
      </c>
      <c r="B19" s="116" t="s">
        <v>55</v>
      </c>
      <c r="C19" s="121" t="s">
        <v>30</v>
      </c>
    </row>
    <row r="20" spans="1:3" s="43" customFormat="1" ht="30" x14ac:dyDescent="0.25">
      <c r="A20" s="120" t="s">
        <v>58</v>
      </c>
      <c r="B20" s="116" t="s">
        <v>56</v>
      </c>
      <c r="C20" s="121" t="s">
        <v>30</v>
      </c>
    </row>
    <row r="21" spans="1:3" x14ac:dyDescent="0.25">
      <c r="A21" s="120" t="s">
        <v>41</v>
      </c>
      <c r="B21" s="113" t="s">
        <v>50</v>
      </c>
      <c r="C21" s="121" t="s">
        <v>30</v>
      </c>
    </row>
    <row r="22" spans="1:3" x14ac:dyDescent="0.25">
      <c r="A22" s="120" t="s">
        <v>15</v>
      </c>
      <c r="B22" s="113" t="s">
        <v>51</v>
      </c>
      <c r="C22" s="121" t="s">
        <v>30</v>
      </c>
    </row>
    <row r="23" spans="1:3" x14ac:dyDescent="0.25">
      <c r="A23" s="120" t="s">
        <v>10</v>
      </c>
      <c r="B23" s="113" t="s">
        <v>54</v>
      </c>
      <c r="C23" s="121" t="s">
        <v>30</v>
      </c>
    </row>
    <row r="24" spans="1:3" ht="30" x14ac:dyDescent="0.25">
      <c r="A24" s="120" t="s">
        <v>9</v>
      </c>
      <c r="B24" s="113" t="s">
        <v>53</v>
      </c>
      <c r="C24" s="121" t="s">
        <v>30</v>
      </c>
    </row>
    <row r="25" spans="1:3" x14ac:dyDescent="0.25">
      <c r="A25" s="120" t="s">
        <v>11</v>
      </c>
      <c r="B25" s="113" t="s">
        <v>52</v>
      </c>
      <c r="C25" s="121" t="s">
        <v>30</v>
      </c>
    </row>
    <row r="26" spans="1:3" x14ac:dyDescent="0.25">
      <c r="A26" s="120" t="s">
        <v>6</v>
      </c>
      <c r="B26" s="113" t="s">
        <v>69</v>
      </c>
      <c r="C26" s="121" t="s">
        <v>84</v>
      </c>
    </row>
    <row r="27" spans="1:3" ht="15.75" thickBot="1" x14ac:dyDescent="0.3">
      <c r="A27" s="122" t="s">
        <v>7</v>
      </c>
      <c r="B27" s="123" t="s">
        <v>70</v>
      </c>
      <c r="C27" s="124" t="s">
        <v>84</v>
      </c>
    </row>
    <row r="28" spans="1:3" s="111" customFormat="1" ht="15.75" thickBot="1" x14ac:dyDescent="0.3"/>
    <row r="29" spans="1:3" s="111" customFormat="1" x14ac:dyDescent="0.25">
      <c r="A29" s="117" t="s">
        <v>75</v>
      </c>
      <c r="B29" s="118" t="s">
        <v>82</v>
      </c>
      <c r="C29" s="119" t="s">
        <v>83</v>
      </c>
    </row>
    <row r="30" spans="1:3" s="111" customFormat="1" ht="31.5" x14ac:dyDescent="0.25">
      <c r="A30" s="120" t="s">
        <v>76</v>
      </c>
      <c r="B30" s="114" t="s">
        <v>67</v>
      </c>
      <c r="C30" s="121" t="s">
        <v>28</v>
      </c>
    </row>
    <row r="31" spans="1:3" s="111" customFormat="1" ht="45" x14ac:dyDescent="0.25">
      <c r="A31" s="120" t="s">
        <v>77</v>
      </c>
      <c r="B31" s="113" t="s">
        <v>81</v>
      </c>
      <c r="C31" s="121" t="s">
        <v>30</v>
      </c>
    </row>
    <row r="32" spans="1:3" s="111" customFormat="1" ht="45" x14ac:dyDescent="0.25">
      <c r="A32" s="120" t="s">
        <v>78</v>
      </c>
      <c r="B32" s="113" t="s">
        <v>85</v>
      </c>
      <c r="C32" s="121" t="s">
        <v>30</v>
      </c>
    </row>
    <row r="33" spans="1:3" s="111" customFormat="1" ht="45" x14ac:dyDescent="0.25">
      <c r="A33" s="120" t="s">
        <v>79</v>
      </c>
      <c r="B33" s="113" t="s">
        <v>86</v>
      </c>
      <c r="C33" s="121" t="s">
        <v>30</v>
      </c>
    </row>
    <row r="34" spans="1:3" s="111" customFormat="1" ht="45" x14ac:dyDescent="0.25">
      <c r="A34" s="120" t="s">
        <v>80</v>
      </c>
      <c r="B34" s="113" t="s">
        <v>87</v>
      </c>
      <c r="C34" s="121" t="s">
        <v>30</v>
      </c>
    </row>
    <row r="35" spans="1:3" s="111" customFormat="1" ht="30" x14ac:dyDescent="0.25">
      <c r="A35" s="120" t="s">
        <v>88</v>
      </c>
      <c r="B35" s="113" t="s">
        <v>89</v>
      </c>
      <c r="C35" s="121" t="s">
        <v>30</v>
      </c>
    </row>
    <row r="36" spans="1:3" ht="15.75" thickBot="1" x14ac:dyDescent="0.3"/>
    <row r="37" spans="1:3" ht="14.45" customHeight="1" x14ac:dyDescent="0.25">
      <c r="A37" s="140" t="s">
        <v>92</v>
      </c>
      <c r="B37" s="134" t="s">
        <v>105</v>
      </c>
      <c r="C37" s="135"/>
    </row>
    <row r="38" spans="1:3" ht="15" customHeight="1" x14ac:dyDescent="0.25">
      <c r="A38" s="141"/>
      <c r="B38" s="136"/>
      <c r="C38" s="137"/>
    </row>
    <row r="39" spans="1:3" x14ac:dyDescent="0.25">
      <c r="A39" s="141"/>
      <c r="B39" s="136"/>
      <c r="C39" s="137"/>
    </row>
    <row r="40" spans="1:3" ht="15.75" thickBot="1" x14ac:dyDescent="0.3">
      <c r="A40" s="142"/>
      <c r="B40" s="138"/>
      <c r="C40" s="139"/>
    </row>
  </sheetData>
  <mergeCells count="4">
    <mergeCell ref="B3:B6"/>
    <mergeCell ref="A3:A6"/>
    <mergeCell ref="B37:C40"/>
    <mergeCell ref="A37:A4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6E943A-CEB5-4344-85FB-F108B41D91E5}">
  <sheetPr>
    <tabColor rgb="FFFFC000"/>
  </sheetPr>
  <dimension ref="A1:H100"/>
  <sheetViews>
    <sheetView workbookViewId="0">
      <selection sqref="A1:B1"/>
    </sheetView>
  </sheetViews>
  <sheetFormatPr defaultColWidth="8.7109375" defaultRowHeight="15" x14ac:dyDescent="0.25"/>
  <cols>
    <col min="1" max="1" width="13.7109375" style="24" customWidth="1"/>
    <col min="2" max="2" width="17.140625" style="24" bestFit="1" customWidth="1"/>
    <col min="3" max="3" width="8.28515625" style="24" bestFit="1" customWidth="1"/>
    <col min="4" max="4" width="16.28515625" style="24" bestFit="1" customWidth="1"/>
    <col min="5" max="8" width="12.7109375" style="24" customWidth="1"/>
    <col min="9" max="16384" width="8.7109375" style="24"/>
  </cols>
  <sheetData>
    <row r="1" spans="1:8" x14ac:dyDescent="0.25">
      <c r="A1" s="143" t="s">
        <v>93</v>
      </c>
      <c r="B1" s="143"/>
    </row>
    <row r="2" spans="1:8" x14ac:dyDescent="0.25">
      <c r="A2" s="129" t="s">
        <v>94</v>
      </c>
      <c r="B2" s="128" t="s">
        <v>95</v>
      </c>
      <c r="C2" s="128"/>
      <c r="D2" s="128"/>
      <c r="E2" s="128"/>
      <c r="F2" s="128"/>
      <c r="G2" s="128"/>
      <c r="H2" s="128"/>
    </row>
    <row r="3" spans="1:8" ht="15.75" thickBot="1" x14ac:dyDescent="0.3"/>
    <row r="4" spans="1:8" ht="15.75" thickBot="1" x14ac:dyDescent="0.3">
      <c r="A4" s="106" t="s">
        <v>65</v>
      </c>
      <c r="B4" s="53" t="s">
        <v>64</v>
      </c>
      <c r="C4" s="80" t="s">
        <v>0</v>
      </c>
      <c r="D4" s="107" t="s">
        <v>24</v>
      </c>
      <c r="E4" s="107" t="s">
        <v>13</v>
      </c>
      <c r="F4" s="54" t="s">
        <v>68</v>
      </c>
      <c r="G4" s="53" t="s">
        <v>6</v>
      </c>
      <c r="H4" s="54" t="s">
        <v>7</v>
      </c>
    </row>
    <row r="5" spans="1:8" ht="15.75" thickBot="1" x14ac:dyDescent="0.3">
      <c r="A5" s="146">
        <v>1</v>
      </c>
      <c r="B5" s="57">
        <v>1.1000000000000001</v>
      </c>
      <c r="C5" s="98" t="s">
        <v>12</v>
      </c>
      <c r="D5" s="108">
        <v>460.71754492208623</v>
      </c>
      <c r="E5" s="108">
        <f>D5*0.00980665</f>
        <v>4.5180957119101768</v>
      </c>
      <c r="F5" s="20"/>
      <c r="G5" s="15"/>
      <c r="H5" s="2"/>
    </row>
    <row r="6" spans="1:8" x14ac:dyDescent="0.25">
      <c r="A6" s="144"/>
      <c r="B6" s="58">
        <v>1.2</v>
      </c>
      <c r="C6" s="92" t="s">
        <v>12</v>
      </c>
      <c r="D6" s="108">
        <v>423.89384069598401</v>
      </c>
      <c r="E6" s="108">
        <f t="shared" ref="E6:E69" si="0">D6*0.00980665</f>
        <v>4.1569785328612721</v>
      </c>
      <c r="F6" s="22"/>
      <c r="G6" s="1"/>
      <c r="H6" s="7"/>
    </row>
    <row r="7" spans="1:8" x14ac:dyDescent="0.25">
      <c r="A7" s="144"/>
      <c r="B7" s="58">
        <v>1.3</v>
      </c>
      <c r="C7" s="58" t="s">
        <v>12</v>
      </c>
      <c r="D7" s="108">
        <v>406.96307594227102</v>
      </c>
      <c r="E7" s="108">
        <f t="shared" si="0"/>
        <v>3.9909444486892722</v>
      </c>
      <c r="F7" s="22"/>
      <c r="G7" s="1"/>
      <c r="H7" s="7"/>
    </row>
    <row r="8" spans="1:8" x14ac:dyDescent="0.25">
      <c r="A8" s="144"/>
      <c r="B8" s="58">
        <v>1.4</v>
      </c>
      <c r="C8" s="58" t="s">
        <v>12</v>
      </c>
      <c r="D8" s="108">
        <v>417.16939084589166</v>
      </c>
      <c r="E8" s="108">
        <f t="shared" si="0"/>
        <v>4.0910342067388639</v>
      </c>
      <c r="F8" s="22"/>
      <c r="G8" s="1"/>
      <c r="H8" s="7"/>
    </row>
    <row r="9" spans="1:8" x14ac:dyDescent="0.25">
      <c r="A9" s="144"/>
      <c r="B9" s="58">
        <v>1.5</v>
      </c>
      <c r="C9" s="58" t="s">
        <v>12</v>
      </c>
      <c r="D9" s="108">
        <v>399.64174210561924</v>
      </c>
      <c r="E9" s="108">
        <f t="shared" si="0"/>
        <v>3.9191466902200709</v>
      </c>
      <c r="F9" s="22"/>
      <c r="G9" s="1"/>
      <c r="H9" s="7"/>
    </row>
    <row r="10" spans="1:8" x14ac:dyDescent="0.25">
      <c r="A10" s="144"/>
      <c r="B10" s="58">
        <v>1.6</v>
      </c>
      <c r="C10" s="58" t="s">
        <v>12</v>
      </c>
      <c r="D10" s="108">
        <v>396.69448948660715</v>
      </c>
      <c r="E10" s="108">
        <f t="shared" si="0"/>
        <v>3.890244015323836</v>
      </c>
      <c r="F10" s="22"/>
      <c r="G10" s="1"/>
      <c r="H10" s="7"/>
    </row>
    <row r="11" spans="1:8" x14ac:dyDescent="0.25">
      <c r="A11" s="144"/>
      <c r="B11" s="58">
        <v>1.7</v>
      </c>
      <c r="C11" s="58" t="s">
        <v>12</v>
      </c>
      <c r="D11" s="108">
        <v>407.91575795896983</v>
      </c>
      <c r="E11" s="108">
        <f t="shared" si="0"/>
        <v>4.0002870677883315</v>
      </c>
      <c r="F11" s="22"/>
      <c r="G11" s="1"/>
      <c r="H11" s="7"/>
    </row>
    <row r="12" spans="1:8" x14ac:dyDescent="0.25">
      <c r="A12" s="144"/>
      <c r="B12" s="58">
        <v>1.8</v>
      </c>
      <c r="C12" s="58" t="s">
        <v>12</v>
      </c>
      <c r="D12" s="108">
        <v>416.11012240302188</v>
      </c>
      <c r="E12" s="108">
        <f t="shared" si="0"/>
        <v>4.0806463318635942</v>
      </c>
      <c r="F12" s="22"/>
      <c r="G12" s="1"/>
      <c r="H12" s="7"/>
    </row>
    <row r="13" spans="1:8" x14ac:dyDescent="0.25">
      <c r="A13" s="144">
        <v>2</v>
      </c>
      <c r="B13" s="58">
        <v>2.1</v>
      </c>
      <c r="C13" s="58" t="s">
        <v>12</v>
      </c>
      <c r="D13" s="108">
        <v>389.38612071347757</v>
      </c>
      <c r="E13" s="108">
        <f t="shared" si="0"/>
        <v>3.8185734006948246</v>
      </c>
      <c r="F13" s="22"/>
      <c r="G13" s="1"/>
      <c r="H13" s="7"/>
    </row>
    <row r="14" spans="1:8" x14ac:dyDescent="0.25">
      <c r="A14" s="144"/>
      <c r="B14" s="58">
        <v>2.2000000000000002</v>
      </c>
      <c r="C14" s="58" t="s">
        <v>12</v>
      </c>
      <c r="D14" s="108">
        <v>370.06478189124635</v>
      </c>
      <c r="E14" s="108">
        <f t="shared" si="0"/>
        <v>3.6290957933337911</v>
      </c>
      <c r="F14" s="22"/>
      <c r="G14" s="1"/>
      <c r="H14" s="7"/>
    </row>
    <row r="15" spans="1:8" x14ac:dyDescent="0.25">
      <c r="A15" s="144"/>
      <c r="B15" s="58">
        <v>2.2999999999999998</v>
      </c>
      <c r="C15" s="58" t="s">
        <v>12</v>
      </c>
      <c r="D15" s="108">
        <v>343.64073591776537</v>
      </c>
      <c r="E15" s="108">
        <f t="shared" si="0"/>
        <v>3.3699644228879539</v>
      </c>
      <c r="F15" s="22"/>
      <c r="G15" s="1"/>
      <c r="H15" s="7"/>
    </row>
    <row r="16" spans="1:8" x14ac:dyDescent="0.25">
      <c r="A16" s="144"/>
      <c r="B16" s="58">
        <v>2.4</v>
      </c>
      <c r="C16" s="58" t="s">
        <v>12</v>
      </c>
      <c r="D16" s="108">
        <v>373.26934201303015</v>
      </c>
      <c r="E16" s="108">
        <f t="shared" si="0"/>
        <v>3.6605217928520823</v>
      </c>
      <c r="F16" s="22"/>
      <c r="G16" s="1"/>
      <c r="H16" s="7"/>
    </row>
    <row r="17" spans="1:8" x14ac:dyDescent="0.25">
      <c r="A17" s="144"/>
      <c r="B17" s="58">
        <v>2.5</v>
      </c>
      <c r="C17" s="58" t="s">
        <v>12</v>
      </c>
      <c r="D17" s="108">
        <v>388.0645835849329</v>
      </c>
      <c r="E17" s="108">
        <f t="shared" si="0"/>
        <v>3.8056135486131821</v>
      </c>
      <c r="F17" s="22"/>
      <c r="G17" s="1"/>
      <c r="H17" s="7"/>
    </row>
    <row r="18" spans="1:8" x14ac:dyDescent="0.25">
      <c r="A18" s="144"/>
      <c r="B18" s="58">
        <v>2.6</v>
      </c>
      <c r="C18" s="58" t="s">
        <v>12</v>
      </c>
      <c r="D18" s="108">
        <v>406.20967886928315</v>
      </c>
      <c r="E18" s="108">
        <f t="shared" si="0"/>
        <v>3.9835561472834558</v>
      </c>
      <c r="F18" s="22"/>
      <c r="G18" s="1"/>
      <c r="H18" s="7"/>
    </row>
    <row r="19" spans="1:8" x14ac:dyDescent="0.25">
      <c r="A19" s="144"/>
      <c r="B19" s="58">
        <v>2.7</v>
      </c>
      <c r="C19" s="58" t="s">
        <v>12</v>
      </c>
      <c r="D19" s="108">
        <v>408.30047194798124</v>
      </c>
      <c r="E19" s="108">
        <f t="shared" si="0"/>
        <v>4.0040598232286699</v>
      </c>
      <c r="F19" s="22"/>
      <c r="G19" s="1"/>
      <c r="H19" s="7"/>
    </row>
    <row r="20" spans="1:8" x14ac:dyDescent="0.25">
      <c r="A20" s="144"/>
      <c r="B20" s="58">
        <v>2.8</v>
      </c>
      <c r="C20" s="58" t="s">
        <v>12</v>
      </c>
      <c r="D20" s="108">
        <v>394.95631029691975</v>
      </c>
      <c r="E20" s="108">
        <f t="shared" si="0"/>
        <v>3.8731983003732879</v>
      </c>
      <c r="F20" s="22"/>
      <c r="G20" s="1"/>
      <c r="H20" s="7"/>
    </row>
    <row r="21" spans="1:8" x14ac:dyDescent="0.25">
      <c r="A21" s="144">
        <v>3</v>
      </c>
      <c r="B21" s="58">
        <v>3.1</v>
      </c>
      <c r="C21" s="58" t="s">
        <v>12</v>
      </c>
      <c r="D21" s="108">
        <v>418.82480268308058</v>
      </c>
      <c r="E21" s="108">
        <f t="shared" si="0"/>
        <v>4.107268251232032</v>
      </c>
      <c r="F21" s="22"/>
      <c r="G21" s="1"/>
      <c r="H21" s="7"/>
    </row>
    <row r="22" spans="1:8" x14ac:dyDescent="0.25">
      <c r="A22" s="144"/>
      <c r="B22" s="58">
        <v>3.2</v>
      </c>
      <c r="C22" s="58" t="s">
        <v>12</v>
      </c>
      <c r="D22" s="108">
        <v>392.40185413993299</v>
      </c>
      <c r="E22" s="108">
        <f t="shared" si="0"/>
        <v>3.8481476429013739</v>
      </c>
      <c r="F22" s="22"/>
      <c r="G22" s="1"/>
      <c r="H22" s="7"/>
    </row>
    <row r="23" spans="1:8" x14ac:dyDescent="0.25">
      <c r="A23" s="144"/>
      <c r="B23" s="58">
        <v>3.3</v>
      </c>
      <c r="C23" s="58" t="s">
        <v>12</v>
      </c>
      <c r="D23" s="108">
        <v>387.32625950452604</v>
      </c>
      <c r="E23" s="108">
        <f t="shared" si="0"/>
        <v>3.7983730627700605</v>
      </c>
      <c r="F23" s="22"/>
      <c r="G23" s="1"/>
      <c r="H23" s="7"/>
    </row>
    <row r="24" spans="1:8" x14ac:dyDescent="0.25">
      <c r="A24" s="144"/>
      <c r="B24" s="58">
        <v>3.4</v>
      </c>
      <c r="C24" s="58" t="s">
        <v>12</v>
      </c>
      <c r="D24" s="108">
        <v>415.56697518402279</v>
      </c>
      <c r="E24" s="108">
        <f t="shared" si="0"/>
        <v>4.0753198771883969</v>
      </c>
      <c r="F24" s="22"/>
      <c r="G24" s="1"/>
      <c r="H24" s="7"/>
    </row>
    <row r="25" spans="1:8" x14ac:dyDescent="0.25">
      <c r="A25" s="144"/>
      <c r="B25" s="58">
        <v>3.5</v>
      </c>
      <c r="C25" s="58" t="s">
        <v>12</v>
      </c>
      <c r="D25" s="108">
        <v>439.75304801905912</v>
      </c>
      <c r="E25" s="108">
        <f t="shared" si="0"/>
        <v>4.3125042283561061</v>
      </c>
      <c r="F25" s="22"/>
      <c r="G25" s="1"/>
      <c r="H25" s="7"/>
    </row>
    <row r="26" spans="1:8" x14ac:dyDescent="0.25">
      <c r="A26" s="144"/>
      <c r="B26" s="58">
        <v>3.6</v>
      </c>
      <c r="C26" s="58" t="s">
        <v>12</v>
      </c>
      <c r="D26" s="108">
        <v>431.98244960173918</v>
      </c>
      <c r="E26" s="108">
        <f t="shared" si="0"/>
        <v>4.236300689386896</v>
      </c>
      <c r="F26" s="22"/>
      <c r="G26" s="1"/>
      <c r="H26" s="7"/>
    </row>
    <row r="27" spans="1:8" x14ac:dyDescent="0.25">
      <c r="A27" s="144"/>
      <c r="B27" s="58">
        <v>3.7</v>
      </c>
      <c r="C27" s="58" t="s">
        <v>12</v>
      </c>
      <c r="D27" s="108">
        <v>403.09186862952379</v>
      </c>
      <c r="E27" s="108">
        <f t="shared" si="0"/>
        <v>3.9529808734957195</v>
      </c>
      <c r="F27" s="22"/>
      <c r="G27" s="1"/>
      <c r="H27" s="7"/>
    </row>
    <row r="28" spans="1:8" ht="15.75" thickBot="1" x14ac:dyDescent="0.3">
      <c r="A28" s="145"/>
      <c r="B28" s="59">
        <v>3.8</v>
      </c>
      <c r="C28" s="59" t="s">
        <v>12</v>
      </c>
      <c r="D28" s="110">
        <v>418.68351998737631</v>
      </c>
      <c r="E28" s="110">
        <f t="shared" si="0"/>
        <v>4.1058827412842041</v>
      </c>
      <c r="F28" s="18">
        <f>AVERAGE(E5:E28)</f>
        <v>3.9678640667198937</v>
      </c>
      <c r="G28" s="10">
        <f>STDEVPA(E5:E28)</f>
        <v>0.23151452608354406</v>
      </c>
      <c r="H28" s="17">
        <f>(G28/F28)*100</f>
        <v>5.8347393507088992</v>
      </c>
    </row>
    <row r="29" spans="1:8" x14ac:dyDescent="0.25">
      <c r="A29" s="146">
        <v>1</v>
      </c>
      <c r="B29" s="57">
        <v>1.1000000000000001</v>
      </c>
      <c r="C29" s="92" t="s">
        <v>3</v>
      </c>
      <c r="D29" s="109">
        <v>313.33850518127599</v>
      </c>
      <c r="E29" s="109">
        <f t="shared" si="0"/>
        <v>3.0728010518359601</v>
      </c>
      <c r="F29" s="20"/>
      <c r="G29" s="15"/>
      <c r="H29" s="2"/>
    </row>
    <row r="30" spans="1:8" x14ac:dyDescent="0.25">
      <c r="A30" s="144"/>
      <c r="B30" s="58">
        <v>1.2</v>
      </c>
      <c r="C30" s="58" t="s">
        <v>3</v>
      </c>
      <c r="D30" s="108">
        <v>296.88606622109961</v>
      </c>
      <c r="E30" s="108">
        <f t="shared" si="0"/>
        <v>2.9114577413071467</v>
      </c>
      <c r="F30" s="22"/>
      <c r="G30" s="1"/>
      <c r="H30" s="7"/>
    </row>
    <row r="31" spans="1:8" x14ac:dyDescent="0.25">
      <c r="A31" s="144"/>
      <c r="B31" s="58">
        <v>1.3</v>
      </c>
      <c r="C31" s="58" t="s">
        <v>3</v>
      </c>
      <c r="D31" s="108">
        <v>321.96534172813091</v>
      </c>
      <c r="E31" s="108">
        <f t="shared" si="0"/>
        <v>3.1574014184581749</v>
      </c>
      <c r="F31" s="22"/>
      <c r="G31" s="1"/>
      <c r="H31" s="7"/>
    </row>
    <row r="32" spans="1:8" x14ac:dyDescent="0.25">
      <c r="A32" s="144"/>
      <c r="B32" s="58">
        <v>1.4</v>
      </c>
      <c r="C32" s="58" t="s">
        <v>3</v>
      </c>
      <c r="D32" s="108">
        <v>335.25555958522779</v>
      </c>
      <c r="E32" s="108">
        <f t="shared" si="0"/>
        <v>3.2877339334064741</v>
      </c>
      <c r="F32" s="22"/>
      <c r="G32" s="1"/>
      <c r="H32" s="7"/>
    </row>
    <row r="33" spans="1:8" x14ac:dyDescent="0.25">
      <c r="A33" s="144"/>
      <c r="B33" s="58">
        <v>1.5</v>
      </c>
      <c r="C33" s="58" t="s">
        <v>3</v>
      </c>
      <c r="D33" s="108">
        <v>303.38184671820693</v>
      </c>
      <c r="E33" s="108">
        <f t="shared" si="0"/>
        <v>2.9751595871191041</v>
      </c>
      <c r="F33" s="22"/>
      <c r="G33" s="1"/>
      <c r="H33" s="7"/>
    </row>
    <row r="34" spans="1:8" x14ac:dyDescent="0.25">
      <c r="A34" s="144"/>
      <c r="B34" s="58">
        <v>1.6</v>
      </c>
      <c r="C34" s="58" t="s">
        <v>3</v>
      </c>
      <c r="D34" s="108">
        <v>303.71867908670117</v>
      </c>
      <c r="E34" s="108">
        <f t="shared" si="0"/>
        <v>2.9784627842655982</v>
      </c>
      <c r="F34" s="22"/>
      <c r="G34" s="1"/>
      <c r="H34" s="7"/>
    </row>
    <row r="35" spans="1:8" x14ac:dyDescent="0.25">
      <c r="A35" s="144"/>
      <c r="B35" s="58">
        <v>1.7</v>
      </c>
      <c r="C35" s="58" t="s">
        <v>3</v>
      </c>
      <c r="D35" s="108">
        <v>306.06531888856767</v>
      </c>
      <c r="E35" s="108">
        <f t="shared" si="0"/>
        <v>3.0014754594785722</v>
      </c>
      <c r="F35" s="22"/>
      <c r="G35" s="1"/>
      <c r="H35" s="7"/>
    </row>
    <row r="36" spans="1:8" x14ac:dyDescent="0.25">
      <c r="A36" s="144"/>
      <c r="B36" s="58">
        <v>1.8</v>
      </c>
      <c r="C36" s="58" t="s">
        <v>3</v>
      </c>
      <c r="D36" s="108">
        <v>291.64388204129017</v>
      </c>
      <c r="E36" s="108">
        <f t="shared" si="0"/>
        <v>2.8600494758202184</v>
      </c>
      <c r="F36" s="22"/>
      <c r="G36" s="1"/>
      <c r="H36" s="7"/>
    </row>
    <row r="37" spans="1:8" x14ac:dyDescent="0.25">
      <c r="A37" s="144">
        <v>2</v>
      </c>
      <c r="B37" s="58">
        <v>2.1</v>
      </c>
      <c r="C37" s="58" t="s">
        <v>3</v>
      </c>
      <c r="D37" s="108">
        <v>338.78952027778985</v>
      </c>
      <c r="E37" s="108">
        <f t="shared" si="0"/>
        <v>3.3223902490321877</v>
      </c>
      <c r="F37" s="22"/>
      <c r="G37" s="1"/>
      <c r="H37" s="7"/>
    </row>
    <row r="38" spans="1:8" x14ac:dyDescent="0.25">
      <c r="A38" s="144"/>
      <c r="B38" s="58">
        <v>2.2000000000000002</v>
      </c>
      <c r="C38" s="58" t="s">
        <v>3</v>
      </c>
      <c r="D38" s="108">
        <v>328.93291388524733</v>
      </c>
      <c r="E38" s="108">
        <f t="shared" si="0"/>
        <v>3.2257299599527607</v>
      </c>
      <c r="F38" s="22"/>
      <c r="G38" s="1"/>
      <c r="H38" s="7"/>
    </row>
    <row r="39" spans="1:8" x14ac:dyDescent="0.25">
      <c r="A39" s="144"/>
      <c r="B39" s="58">
        <v>2.2999999999999998</v>
      </c>
      <c r="C39" s="58" t="s">
        <v>3</v>
      </c>
      <c r="D39" s="108">
        <v>319.99137944680854</v>
      </c>
      <c r="E39" s="108">
        <f t="shared" si="0"/>
        <v>3.1380434612520451</v>
      </c>
      <c r="F39" s="22"/>
      <c r="G39" s="1"/>
      <c r="H39" s="7"/>
    </row>
    <row r="40" spans="1:8" x14ac:dyDescent="0.25">
      <c r="A40" s="144"/>
      <c r="B40" s="58">
        <v>2.4</v>
      </c>
      <c r="C40" s="58" t="s">
        <v>3</v>
      </c>
      <c r="D40" s="108">
        <v>328.08619078060912</v>
      </c>
      <c r="E40" s="108">
        <f t="shared" si="0"/>
        <v>3.2174264428186605</v>
      </c>
      <c r="F40" s="22"/>
      <c r="G40" s="1"/>
      <c r="H40" s="7"/>
    </row>
    <row r="41" spans="1:8" x14ac:dyDescent="0.25">
      <c r="A41" s="144"/>
      <c r="B41" s="58">
        <v>2.5</v>
      </c>
      <c r="C41" s="58" t="s">
        <v>3</v>
      </c>
      <c r="D41" s="108">
        <v>333.72084484811859</v>
      </c>
      <c r="E41" s="108">
        <f t="shared" si="0"/>
        <v>3.2726835231298024</v>
      </c>
      <c r="F41" s="22"/>
      <c r="G41" s="1"/>
      <c r="H41" s="7"/>
    </row>
    <row r="42" spans="1:8" x14ac:dyDescent="0.25">
      <c r="A42" s="144"/>
      <c r="B42" s="58">
        <v>2.6</v>
      </c>
      <c r="C42" s="58" t="s">
        <v>3</v>
      </c>
      <c r="D42" s="108">
        <v>338.84269442856413</v>
      </c>
      <c r="E42" s="108">
        <f t="shared" si="0"/>
        <v>3.3229117093178786</v>
      </c>
      <c r="F42" s="22"/>
      <c r="G42" s="1"/>
      <c r="H42" s="7"/>
    </row>
    <row r="43" spans="1:8" x14ac:dyDescent="0.25">
      <c r="A43" s="144"/>
      <c r="B43" s="58">
        <v>2.7</v>
      </c>
      <c r="C43" s="58" t="s">
        <v>3</v>
      </c>
      <c r="D43" s="108">
        <v>350.10400135882145</v>
      </c>
      <c r="E43" s="108">
        <f t="shared" si="0"/>
        <v>3.4333474049254864</v>
      </c>
      <c r="F43" s="22"/>
      <c r="G43" s="1"/>
      <c r="H43" s="7"/>
    </row>
    <row r="44" spans="1:8" x14ac:dyDescent="0.25">
      <c r="A44" s="144"/>
      <c r="B44" s="58">
        <v>2.8</v>
      </c>
      <c r="C44" s="58" t="s">
        <v>3</v>
      </c>
      <c r="D44" s="108">
        <v>353.88285248216613</v>
      </c>
      <c r="E44" s="108">
        <f t="shared" si="0"/>
        <v>3.4704052752942345</v>
      </c>
      <c r="F44" s="22"/>
      <c r="G44" s="1"/>
      <c r="H44" s="7"/>
    </row>
    <row r="45" spans="1:8" x14ac:dyDescent="0.25">
      <c r="A45" s="144">
        <v>3</v>
      </c>
      <c r="B45" s="58">
        <v>3.1</v>
      </c>
      <c r="C45" s="58" t="s">
        <v>3</v>
      </c>
      <c r="D45" s="108">
        <v>353.40832335079909</v>
      </c>
      <c r="E45" s="108">
        <f t="shared" si="0"/>
        <v>3.4657517341881139</v>
      </c>
      <c r="F45" s="22"/>
      <c r="G45" s="1"/>
      <c r="H45" s="7"/>
    </row>
    <row r="46" spans="1:8" x14ac:dyDescent="0.25">
      <c r="A46" s="144"/>
      <c r="B46" s="58">
        <v>3.2</v>
      </c>
      <c r="C46" s="58" t="s">
        <v>3</v>
      </c>
      <c r="D46" s="108">
        <v>317.38230947620269</v>
      </c>
      <c r="E46" s="108">
        <f t="shared" si="0"/>
        <v>3.1124572252248033</v>
      </c>
      <c r="F46" s="22"/>
      <c r="G46" s="1"/>
      <c r="H46" s="7"/>
    </row>
    <row r="47" spans="1:8" x14ac:dyDescent="0.25">
      <c r="A47" s="144"/>
      <c r="B47" s="58">
        <v>3.3</v>
      </c>
      <c r="C47" s="58" t="s">
        <v>3</v>
      </c>
      <c r="D47" s="108">
        <v>321.7085282846154</v>
      </c>
      <c r="E47" s="108">
        <f t="shared" si="0"/>
        <v>3.1548829389023236</v>
      </c>
      <c r="F47" s="22"/>
      <c r="G47" s="1"/>
      <c r="H47" s="7"/>
    </row>
    <row r="48" spans="1:8" x14ac:dyDescent="0.25">
      <c r="A48" s="144"/>
      <c r="B48" s="58">
        <v>3.4</v>
      </c>
      <c r="C48" s="58" t="s">
        <v>3</v>
      </c>
      <c r="D48" s="108">
        <v>334.38527091133051</v>
      </c>
      <c r="E48" s="108">
        <f t="shared" si="0"/>
        <v>3.2791993169825995</v>
      </c>
      <c r="F48" s="22"/>
      <c r="G48" s="1"/>
      <c r="H48" s="7"/>
    </row>
    <row r="49" spans="1:8" x14ac:dyDescent="0.25">
      <c r="A49" s="144"/>
      <c r="B49" s="58">
        <v>3.5</v>
      </c>
      <c r="C49" s="58" t="s">
        <v>3</v>
      </c>
      <c r="D49" s="108">
        <v>288.78269281088825</v>
      </c>
      <c r="E49" s="108">
        <f t="shared" si="0"/>
        <v>2.8319907944538971</v>
      </c>
      <c r="F49" s="22"/>
      <c r="G49" s="1"/>
      <c r="H49" s="7"/>
    </row>
    <row r="50" spans="1:8" x14ac:dyDescent="0.25">
      <c r="A50" s="144"/>
      <c r="B50" s="58">
        <v>3.6</v>
      </c>
      <c r="C50" s="58" t="s">
        <v>3</v>
      </c>
      <c r="D50" s="108">
        <v>317.82292754537752</v>
      </c>
      <c r="E50" s="108">
        <f t="shared" si="0"/>
        <v>3.1167782124128767</v>
      </c>
      <c r="F50" s="22"/>
      <c r="G50" s="1"/>
      <c r="H50" s="7"/>
    </row>
    <row r="51" spans="1:8" x14ac:dyDescent="0.25">
      <c r="A51" s="144"/>
      <c r="B51" s="58">
        <v>3.7</v>
      </c>
      <c r="C51" s="58" t="s">
        <v>3</v>
      </c>
      <c r="D51" s="108">
        <v>296.287245988949</v>
      </c>
      <c r="E51" s="108">
        <f t="shared" si="0"/>
        <v>2.9055853208775266</v>
      </c>
      <c r="F51" s="22"/>
      <c r="G51" s="1"/>
      <c r="H51" s="7"/>
    </row>
    <row r="52" spans="1:8" ht="15.75" thickBot="1" x14ac:dyDescent="0.3">
      <c r="A52" s="145"/>
      <c r="B52" s="59">
        <v>3.8</v>
      </c>
      <c r="C52" s="59" t="s">
        <v>3</v>
      </c>
      <c r="D52" s="110">
        <v>326.3680386569373</v>
      </c>
      <c r="E52" s="110">
        <f t="shared" si="0"/>
        <v>3.2005771262950544</v>
      </c>
      <c r="F52" s="18">
        <f>AVERAGE(E29:E52)</f>
        <v>3.1547792561146459</v>
      </c>
      <c r="G52" s="10">
        <f>STDEVPA(E29:E52)</f>
        <v>0.18232949793849337</v>
      </c>
      <c r="H52" s="17">
        <f>(G52/F52)*100</f>
        <v>5.7794692793512983</v>
      </c>
    </row>
    <row r="53" spans="1:8" x14ac:dyDescent="0.25">
      <c r="A53" s="146">
        <v>1</v>
      </c>
      <c r="B53" s="57">
        <v>1.1000000000000001</v>
      </c>
      <c r="C53" s="92" t="s">
        <v>4</v>
      </c>
      <c r="D53" s="109">
        <v>279.06108084896152</v>
      </c>
      <c r="E53" s="109">
        <f t="shared" si="0"/>
        <v>2.7366543485074684</v>
      </c>
      <c r="F53" s="20"/>
      <c r="G53" s="15"/>
      <c r="H53" s="2"/>
    </row>
    <row r="54" spans="1:8" x14ac:dyDescent="0.25">
      <c r="A54" s="144"/>
      <c r="B54" s="58">
        <v>1.2</v>
      </c>
      <c r="C54" s="58" t="s">
        <v>4</v>
      </c>
      <c r="D54" s="108">
        <v>286.01540821874653</v>
      </c>
      <c r="E54" s="108">
        <f t="shared" si="0"/>
        <v>2.8048530030083705</v>
      </c>
      <c r="F54" s="22"/>
      <c r="G54" s="1"/>
      <c r="H54" s="7"/>
    </row>
    <row r="55" spans="1:8" x14ac:dyDescent="0.25">
      <c r="A55" s="144"/>
      <c r="B55" s="58">
        <v>1.3</v>
      </c>
      <c r="C55" s="58" t="s">
        <v>4</v>
      </c>
      <c r="D55" s="108">
        <v>278.86045378776492</v>
      </c>
      <c r="E55" s="108">
        <f t="shared" si="0"/>
        <v>2.7346868691377848</v>
      </c>
      <c r="F55" s="22"/>
      <c r="G55" s="1"/>
      <c r="H55" s="7"/>
    </row>
    <row r="56" spans="1:8" x14ac:dyDescent="0.25">
      <c r="A56" s="144"/>
      <c r="B56" s="58">
        <v>1.4</v>
      </c>
      <c r="C56" s="58" t="s">
        <v>4</v>
      </c>
      <c r="D56" s="108">
        <v>301.55865055742015</v>
      </c>
      <c r="E56" s="108">
        <f t="shared" si="0"/>
        <v>2.9572801404889244</v>
      </c>
      <c r="F56" s="22"/>
      <c r="G56" s="1"/>
      <c r="H56" s="7"/>
    </row>
    <row r="57" spans="1:8" x14ac:dyDescent="0.25">
      <c r="A57" s="144"/>
      <c r="B57" s="58">
        <v>1.5</v>
      </c>
      <c r="C57" s="58" t="s">
        <v>4</v>
      </c>
      <c r="D57" s="108">
        <v>335.64385642611677</v>
      </c>
      <c r="E57" s="108">
        <f t="shared" si="0"/>
        <v>3.2915418246211781</v>
      </c>
      <c r="F57" s="22"/>
      <c r="G57" s="1"/>
      <c r="H57" s="7"/>
    </row>
    <row r="58" spans="1:8" x14ac:dyDescent="0.25">
      <c r="A58" s="144"/>
      <c r="B58" s="58">
        <v>1.6</v>
      </c>
      <c r="C58" s="58" t="s">
        <v>4</v>
      </c>
      <c r="D58" s="108">
        <v>324.31812147515603</v>
      </c>
      <c r="E58" s="108">
        <f t="shared" si="0"/>
        <v>3.180474305964339</v>
      </c>
      <c r="F58" s="22"/>
      <c r="G58" s="1"/>
      <c r="H58" s="7"/>
    </row>
    <row r="59" spans="1:8" x14ac:dyDescent="0.25">
      <c r="A59" s="144"/>
      <c r="B59" s="58">
        <v>1.7</v>
      </c>
      <c r="C59" s="58" t="s">
        <v>4</v>
      </c>
      <c r="D59" s="108">
        <v>332.84122254123616</v>
      </c>
      <c r="E59" s="108">
        <f t="shared" si="0"/>
        <v>3.2640573750340138</v>
      </c>
      <c r="F59" s="22"/>
      <c r="G59" s="1"/>
      <c r="H59" s="7"/>
    </row>
    <row r="60" spans="1:8" x14ac:dyDescent="0.25">
      <c r="A60" s="144"/>
      <c r="B60" s="58">
        <v>1.8</v>
      </c>
      <c r="C60" s="58" t="s">
        <v>4</v>
      </c>
      <c r="D60" s="108">
        <v>339.22843171115539</v>
      </c>
      <c r="E60" s="108">
        <f t="shared" si="0"/>
        <v>3.3266944998402019</v>
      </c>
      <c r="F60" s="22"/>
      <c r="G60" s="1"/>
      <c r="H60" s="7"/>
    </row>
    <row r="61" spans="1:8" x14ac:dyDescent="0.25">
      <c r="A61" s="144">
        <v>2</v>
      </c>
      <c r="B61" s="58">
        <v>2.1</v>
      </c>
      <c r="C61" s="58" t="s">
        <v>4</v>
      </c>
      <c r="D61" s="108">
        <v>299.88209129324991</v>
      </c>
      <c r="E61" s="108">
        <f t="shared" si="0"/>
        <v>2.9408387105809495</v>
      </c>
      <c r="F61" s="22"/>
      <c r="G61" s="1"/>
      <c r="H61" s="7"/>
    </row>
    <row r="62" spans="1:8" x14ac:dyDescent="0.25">
      <c r="A62" s="144"/>
      <c r="B62" s="58">
        <v>2.2000000000000002</v>
      </c>
      <c r="C62" s="58" t="s">
        <v>4</v>
      </c>
      <c r="D62" s="108">
        <v>304.98690955810093</v>
      </c>
      <c r="E62" s="108">
        <f t="shared" si="0"/>
        <v>2.9908998766179504</v>
      </c>
      <c r="F62" s="22"/>
      <c r="G62" s="1"/>
      <c r="H62" s="7"/>
    </row>
    <row r="63" spans="1:8" x14ac:dyDescent="0.25">
      <c r="A63" s="144"/>
      <c r="B63" s="58">
        <v>2.2999999999999998</v>
      </c>
      <c r="C63" s="58" t="s">
        <v>4</v>
      </c>
      <c r="D63" s="108">
        <v>285.5696058057415</v>
      </c>
      <c r="E63" s="108">
        <f t="shared" si="0"/>
        <v>2.800481174774875</v>
      </c>
      <c r="F63" s="22"/>
      <c r="G63" s="1"/>
      <c r="H63" s="7"/>
    </row>
    <row r="64" spans="1:8" x14ac:dyDescent="0.25">
      <c r="A64" s="144"/>
      <c r="B64" s="58">
        <v>2.4</v>
      </c>
      <c r="C64" s="58" t="s">
        <v>4</v>
      </c>
      <c r="D64" s="108">
        <v>307.80001433240312</v>
      </c>
      <c r="E64" s="108">
        <f t="shared" si="0"/>
        <v>3.0184870105528612</v>
      </c>
      <c r="F64" s="22"/>
      <c r="G64" s="1"/>
      <c r="H64" s="7"/>
    </row>
    <row r="65" spans="1:8" x14ac:dyDescent="0.25">
      <c r="A65" s="144"/>
      <c r="B65" s="58">
        <v>2.5</v>
      </c>
      <c r="C65" s="58" t="s">
        <v>4</v>
      </c>
      <c r="D65" s="108">
        <v>322.31576340289251</v>
      </c>
      <c r="E65" s="108">
        <f t="shared" si="0"/>
        <v>3.160837881174976</v>
      </c>
      <c r="F65" s="22"/>
      <c r="G65" s="1"/>
      <c r="H65" s="7"/>
    </row>
    <row r="66" spans="1:8" x14ac:dyDescent="0.25">
      <c r="A66" s="144"/>
      <c r="B66" s="58">
        <v>2.6</v>
      </c>
      <c r="C66" s="58" t="s">
        <v>4</v>
      </c>
      <c r="D66" s="108">
        <v>319.50243286378088</v>
      </c>
      <c r="E66" s="108">
        <f t="shared" si="0"/>
        <v>3.1332485332435969</v>
      </c>
      <c r="F66" s="22"/>
      <c r="G66" s="1"/>
      <c r="H66" s="7"/>
    </row>
    <row r="67" spans="1:8" x14ac:dyDescent="0.25">
      <c r="A67" s="144"/>
      <c r="B67" s="58">
        <v>2.7</v>
      </c>
      <c r="C67" s="58" t="s">
        <v>4</v>
      </c>
      <c r="D67" s="108">
        <v>336.28714334907488</v>
      </c>
      <c r="E67" s="108">
        <f t="shared" si="0"/>
        <v>3.2978503143242053</v>
      </c>
      <c r="F67" s="22"/>
      <c r="G67" s="1"/>
      <c r="H67" s="7"/>
    </row>
    <row r="68" spans="1:8" x14ac:dyDescent="0.25">
      <c r="A68" s="144"/>
      <c r="B68" s="58">
        <v>2.8</v>
      </c>
      <c r="C68" s="58" t="s">
        <v>4</v>
      </c>
      <c r="D68" s="108">
        <v>350.77878575496516</v>
      </c>
      <c r="E68" s="108">
        <f t="shared" si="0"/>
        <v>3.4399647793239292</v>
      </c>
      <c r="F68" s="22"/>
      <c r="G68" s="1"/>
      <c r="H68" s="7"/>
    </row>
    <row r="69" spans="1:8" x14ac:dyDescent="0.25">
      <c r="A69" s="144">
        <v>3</v>
      </c>
      <c r="B69" s="58">
        <v>3.1</v>
      </c>
      <c r="C69" s="58" t="s">
        <v>4</v>
      </c>
      <c r="D69" s="108">
        <v>368.14584377503445</v>
      </c>
      <c r="E69" s="108">
        <f t="shared" si="0"/>
        <v>3.6102774388564418</v>
      </c>
      <c r="F69" s="22"/>
      <c r="G69" s="1"/>
      <c r="H69" s="7"/>
    </row>
    <row r="70" spans="1:8" x14ac:dyDescent="0.25">
      <c r="A70" s="144"/>
      <c r="B70" s="58">
        <v>3.2</v>
      </c>
      <c r="C70" s="58" t="s">
        <v>4</v>
      </c>
      <c r="D70" s="108">
        <v>391.88375505524715</v>
      </c>
      <c r="E70" s="108">
        <f t="shared" ref="E70:E100" si="1">D70*0.00980665</f>
        <v>3.8430668265125396</v>
      </c>
      <c r="F70" s="22"/>
      <c r="G70" s="1"/>
      <c r="H70" s="7"/>
    </row>
    <row r="71" spans="1:8" x14ac:dyDescent="0.25">
      <c r="A71" s="144"/>
      <c r="B71" s="58">
        <v>3.3</v>
      </c>
      <c r="C71" s="58" t="s">
        <v>4</v>
      </c>
      <c r="D71" s="108">
        <v>312.54343845822632</v>
      </c>
      <c r="E71" s="108">
        <f t="shared" si="1"/>
        <v>3.065004110756365</v>
      </c>
      <c r="F71" s="22"/>
      <c r="G71" s="1"/>
      <c r="H71" s="7"/>
    </row>
    <row r="72" spans="1:8" x14ac:dyDescent="0.25">
      <c r="A72" s="144"/>
      <c r="B72" s="58">
        <v>3.4</v>
      </c>
      <c r="C72" s="58" t="s">
        <v>4</v>
      </c>
      <c r="D72" s="108">
        <v>326.86544987485667</v>
      </c>
      <c r="E72" s="108">
        <f t="shared" si="1"/>
        <v>3.205455064015263</v>
      </c>
      <c r="F72" s="22"/>
      <c r="G72" s="1"/>
      <c r="H72" s="7"/>
    </row>
    <row r="73" spans="1:8" x14ac:dyDescent="0.25">
      <c r="A73" s="144"/>
      <c r="B73" s="58">
        <v>3.5</v>
      </c>
      <c r="C73" s="58" t="s">
        <v>4</v>
      </c>
      <c r="D73" s="108">
        <v>345.61746829367814</v>
      </c>
      <c r="E73" s="108">
        <f t="shared" si="1"/>
        <v>3.3893495454421987</v>
      </c>
      <c r="F73" s="22"/>
      <c r="G73" s="1"/>
      <c r="H73" s="7"/>
    </row>
    <row r="74" spans="1:8" x14ac:dyDescent="0.25">
      <c r="A74" s="144"/>
      <c r="B74" s="58">
        <v>3.6</v>
      </c>
      <c r="C74" s="58" t="s">
        <v>4</v>
      </c>
      <c r="D74" s="108">
        <v>375.14939363494364</v>
      </c>
      <c r="E74" s="108">
        <f t="shared" si="1"/>
        <v>3.6789588010901202</v>
      </c>
      <c r="F74" s="22"/>
      <c r="G74" s="1"/>
      <c r="H74" s="7"/>
    </row>
    <row r="75" spans="1:8" x14ac:dyDescent="0.25">
      <c r="A75" s="144"/>
      <c r="B75" s="58">
        <v>3.7</v>
      </c>
      <c r="C75" s="58" t="s">
        <v>4</v>
      </c>
      <c r="D75" s="108">
        <v>340.04255813381388</v>
      </c>
      <c r="E75" s="108">
        <f t="shared" si="1"/>
        <v>3.3346783527229658</v>
      </c>
      <c r="F75" s="22"/>
      <c r="G75" s="1"/>
      <c r="H75" s="7"/>
    </row>
    <row r="76" spans="1:8" ht="15.75" thickBot="1" x14ac:dyDescent="0.3">
      <c r="A76" s="145"/>
      <c r="B76" s="59">
        <v>3.8</v>
      </c>
      <c r="C76" s="59" t="s">
        <v>4</v>
      </c>
      <c r="D76" s="110">
        <v>360.9353791732737</v>
      </c>
      <c r="E76" s="110">
        <f t="shared" si="1"/>
        <v>3.5395669361695847</v>
      </c>
      <c r="F76" s="18">
        <f>AVERAGE(E53:E76)</f>
        <v>3.1977169884483785</v>
      </c>
      <c r="G76" s="10">
        <f>STDEVPA(E53:E76)</f>
        <v>0.29229425161460987</v>
      </c>
      <c r="H76" s="17">
        <f>(G76/F76)*100</f>
        <v>9.1407167260427009</v>
      </c>
    </row>
    <row r="77" spans="1:8" x14ac:dyDescent="0.25">
      <c r="A77" s="146">
        <v>1</v>
      </c>
      <c r="B77" s="57">
        <v>1.1000000000000001</v>
      </c>
      <c r="C77" s="92" t="s">
        <v>5</v>
      </c>
      <c r="D77" s="109">
        <v>546.61588444115216</v>
      </c>
      <c r="E77" s="109">
        <f t="shared" si="1"/>
        <v>5.3604706631548247</v>
      </c>
      <c r="F77" s="22"/>
      <c r="G77" s="15"/>
      <c r="H77" s="2"/>
    </row>
    <row r="78" spans="1:8" x14ac:dyDescent="0.25">
      <c r="A78" s="144"/>
      <c r="B78" s="58">
        <v>1.2</v>
      </c>
      <c r="C78" s="58" t="s">
        <v>5</v>
      </c>
      <c r="D78" s="108">
        <v>516.31566094207892</v>
      </c>
      <c r="E78" s="108">
        <f t="shared" si="1"/>
        <v>5.0633269763776383</v>
      </c>
      <c r="F78" s="22"/>
      <c r="G78" s="1"/>
      <c r="H78" s="7"/>
    </row>
    <row r="79" spans="1:8" x14ac:dyDescent="0.25">
      <c r="A79" s="144"/>
      <c r="B79" s="58">
        <v>1.3</v>
      </c>
      <c r="C79" s="58" t="s">
        <v>5</v>
      </c>
      <c r="D79" s="108">
        <v>484.23767611321875</v>
      </c>
      <c r="E79" s="108">
        <f t="shared" si="1"/>
        <v>4.7487494064556968</v>
      </c>
      <c r="F79" s="22"/>
      <c r="G79" s="1"/>
      <c r="H79" s="7"/>
    </row>
    <row r="80" spans="1:8" x14ac:dyDescent="0.25">
      <c r="A80" s="144"/>
      <c r="B80" s="58">
        <v>1.4</v>
      </c>
      <c r="C80" s="58" t="s">
        <v>5</v>
      </c>
      <c r="D80" s="108">
        <v>579.32127018289475</v>
      </c>
      <c r="E80" s="108">
        <f t="shared" si="1"/>
        <v>5.6812009342390848</v>
      </c>
      <c r="F80" s="22"/>
      <c r="G80" s="1"/>
      <c r="H80" s="7"/>
    </row>
    <row r="81" spans="1:8" x14ac:dyDescent="0.25">
      <c r="A81" s="144"/>
      <c r="B81" s="58">
        <v>1.5</v>
      </c>
      <c r="C81" s="58" t="s">
        <v>5</v>
      </c>
      <c r="D81" s="108">
        <v>579.12116606188386</v>
      </c>
      <c r="E81" s="108">
        <f t="shared" si="1"/>
        <v>5.6792385831607737</v>
      </c>
      <c r="F81" s="22"/>
      <c r="G81" s="1"/>
      <c r="H81" s="7"/>
    </row>
    <row r="82" spans="1:8" x14ac:dyDescent="0.25">
      <c r="A82" s="144"/>
      <c r="B82" s="58">
        <v>1.6</v>
      </c>
      <c r="C82" s="58" t="s">
        <v>5</v>
      </c>
      <c r="D82" s="108">
        <v>634.85668508114509</v>
      </c>
      <c r="E82" s="108">
        <f t="shared" si="1"/>
        <v>6.2258173107510117</v>
      </c>
      <c r="F82" s="22"/>
      <c r="G82" s="1"/>
      <c r="H82" s="7"/>
    </row>
    <row r="83" spans="1:8" x14ac:dyDescent="0.25">
      <c r="A83" s="144"/>
      <c r="B83" s="58">
        <v>1.7</v>
      </c>
      <c r="C83" s="58" t="s">
        <v>5</v>
      </c>
      <c r="D83" s="108">
        <v>583.54470117017479</v>
      </c>
      <c r="E83" s="108">
        <f t="shared" si="1"/>
        <v>5.7226186437304944</v>
      </c>
      <c r="F83" s="22"/>
      <c r="G83" s="1"/>
      <c r="H83" s="7"/>
    </row>
    <row r="84" spans="1:8" x14ac:dyDescent="0.25">
      <c r="A84" s="144"/>
      <c r="B84" s="58">
        <v>1.8</v>
      </c>
      <c r="C84" s="58" t="s">
        <v>5</v>
      </c>
      <c r="D84" s="108">
        <v>590.66703338510172</v>
      </c>
      <c r="E84" s="108">
        <f t="shared" si="1"/>
        <v>5.7924648629460078</v>
      </c>
      <c r="F84" s="22"/>
      <c r="G84" s="1"/>
      <c r="H84" s="7"/>
    </row>
    <row r="85" spans="1:8" x14ac:dyDescent="0.25">
      <c r="A85" s="144">
        <v>2</v>
      </c>
      <c r="B85" s="58">
        <v>2.1</v>
      </c>
      <c r="C85" s="58" t="s">
        <v>5</v>
      </c>
      <c r="D85" s="108">
        <v>674.4025301209291</v>
      </c>
      <c r="E85" s="108">
        <f t="shared" si="1"/>
        <v>6.6136295720104092</v>
      </c>
      <c r="F85" s="22"/>
      <c r="G85" s="1"/>
      <c r="H85" s="7"/>
    </row>
    <row r="86" spans="1:8" x14ac:dyDescent="0.25">
      <c r="A86" s="144"/>
      <c r="B86" s="58">
        <v>2.2000000000000002</v>
      </c>
      <c r="C86" s="58" t="s">
        <v>5</v>
      </c>
      <c r="D86" s="108">
        <v>610.26605911888294</v>
      </c>
      <c r="E86" s="108">
        <f t="shared" si="1"/>
        <v>5.9846656486581935</v>
      </c>
      <c r="F86" s="22"/>
      <c r="G86" s="1"/>
      <c r="H86" s="7"/>
    </row>
    <row r="87" spans="1:8" x14ac:dyDescent="0.25">
      <c r="A87" s="144"/>
      <c r="B87" s="58">
        <v>2.2999999999999998</v>
      </c>
      <c r="C87" s="58" t="s">
        <v>5</v>
      </c>
      <c r="D87" s="108">
        <v>644.10521886619301</v>
      </c>
      <c r="E87" s="108">
        <f t="shared" si="1"/>
        <v>6.3165144445941515</v>
      </c>
      <c r="F87" s="22"/>
      <c r="G87" s="1"/>
      <c r="H87" s="7"/>
    </row>
    <row r="88" spans="1:8" x14ac:dyDescent="0.25">
      <c r="A88" s="144"/>
      <c r="B88" s="58">
        <v>2.4</v>
      </c>
      <c r="C88" s="58" t="s">
        <v>5</v>
      </c>
      <c r="D88" s="108">
        <v>633.08709347070453</v>
      </c>
      <c r="E88" s="108">
        <f t="shared" si="1"/>
        <v>6.2084635451844843</v>
      </c>
      <c r="F88" s="22"/>
      <c r="G88" s="1"/>
      <c r="H88" s="7"/>
    </row>
    <row r="89" spans="1:8" x14ac:dyDescent="0.25">
      <c r="A89" s="144"/>
      <c r="B89" s="58">
        <v>2.5</v>
      </c>
      <c r="C89" s="58" t="s">
        <v>5</v>
      </c>
      <c r="D89" s="108">
        <v>692.09677176649689</v>
      </c>
      <c r="E89" s="108">
        <f t="shared" si="1"/>
        <v>6.7871508068439166</v>
      </c>
      <c r="F89" s="22"/>
      <c r="G89" s="1"/>
      <c r="H89" s="7"/>
    </row>
    <row r="90" spans="1:8" x14ac:dyDescent="0.25">
      <c r="A90" s="144"/>
      <c r="B90" s="58">
        <v>2.6</v>
      </c>
      <c r="C90" s="58" t="s">
        <v>5</v>
      </c>
      <c r="D90" s="108">
        <v>802.38084904935602</v>
      </c>
      <c r="E90" s="108">
        <f t="shared" si="1"/>
        <v>7.8686681533298675</v>
      </c>
      <c r="F90" s="22"/>
      <c r="G90" s="1"/>
      <c r="H90" s="7"/>
    </row>
    <row r="91" spans="1:8" x14ac:dyDescent="0.25">
      <c r="A91" s="144"/>
      <c r="B91" s="58">
        <v>2.7</v>
      </c>
      <c r="C91" s="58" t="s">
        <v>5</v>
      </c>
      <c r="D91" s="108">
        <v>705.37367407540648</v>
      </c>
      <c r="E91" s="108">
        <f t="shared" si="1"/>
        <v>6.9173527408715847</v>
      </c>
      <c r="F91" s="22"/>
      <c r="G91" s="1"/>
      <c r="H91" s="7"/>
    </row>
    <row r="92" spans="1:8" x14ac:dyDescent="0.25">
      <c r="A92" s="144"/>
      <c r="B92" s="58">
        <v>2.8</v>
      </c>
      <c r="C92" s="58" t="s">
        <v>5</v>
      </c>
      <c r="D92" s="108">
        <v>719.386670001369</v>
      </c>
      <c r="E92" s="108">
        <f t="shared" si="1"/>
        <v>7.0547732873689251</v>
      </c>
      <c r="F92" s="22"/>
      <c r="G92" s="1"/>
      <c r="H92" s="7"/>
    </row>
    <row r="93" spans="1:8" x14ac:dyDescent="0.25">
      <c r="A93" s="144">
        <v>3</v>
      </c>
      <c r="B93" s="58">
        <v>3.1</v>
      </c>
      <c r="C93" s="58" t="s">
        <v>5</v>
      </c>
      <c r="D93" s="108">
        <v>650.98020164172874</v>
      </c>
      <c r="E93" s="108">
        <f t="shared" si="1"/>
        <v>6.3839349944298593</v>
      </c>
      <c r="F93" s="22"/>
      <c r="G93" s="1"/>
      <c r="H93" s="7"/>
    </row>
    <row r="94" spans="1:8" x14ac:dyDescent="0.25">
      <c r="A94" s="144"/>
      <c r="B94" s="58">
        <v>3.2</v>
      </c>
      <c r="C94" s="58" t="s">
        <v>5</v>
      </c>
      <c r="D94" s="108">
        <v>632.85709662196723</v>
      </c>
      <c r="E94" s="108">
        <f t="shared" si="1"/>
        <v>6.2062080465878147</v>
      </c>
      <c r="F94" s="22"/>
      <c r="G94" s="1"/>
      <c r="H94" s="7"/>
    </row>
    <row r="95" spans="1:8" x14ac:dyDescent="0.25">
      <c r="A95" s="144"/>
      <c r="B95" s="58">
        <v>3.3</v>
      </c>
      <c r="C95" s="58" t="s">
        <v>5</v>
      </c>
      <c r="D95" s="108">
        <v>630.52352894952651</v>
      </c>
      <c r="E95" s="108">
        <f t="shared" si="1"/>
        <v>6.1833235651728744</v>
      </c>
      <c r="F95" s="22"/>
      <c r="G95" s="1"/>
      <c r="H95" s="7"/>
    </row>
    <row r="96" spans="1:8" x14ac:dyDescent="0.25">
      <c r="A96" s="144"/>
      <c r="B96" s="58">
        <v>3.4</v>
      </c>
      <c r="C96" s="58" t="s">
        <v>5</v>
      </c>
      <c r="D96" s="108">
        <v>626.22750904560883</v>
      </c>
      <c r="E96" s="108">
        <f t="shared" si="1"/>
        <v>6.1411940015821198</v>
      </c>
      <c r="F96" s="22"/>
      <c r="G96" s="1"/>
      <c r="H96" s="7"/>
    </row>
    <row r="97" spans="1:8" x14ac:dyDescent="0.25">
      <c r="A97" s="144"/>
      <c r="B97" s="58">
        <v>3.5</v>
      </c>
      <c r="C97" s="58" t="s">
        <v>5</v>
      </c>
      <c r="D97" s="108">
        <v>582.35113443789339</v>
      </c>
      <c r="E97" s="108">
        <f t="shared" si="1"/>
        <v>5.710913752535367</v>
      </c>
      <c r="F97" s="22"/>
      <c r="G97" s="1"/>
      <c r="H97" s="7"/>
    </row>
    <row r="98" spans="1:8" x14ac:dyDescent="0.25">
      <c r="A98" s="144"/>
      <c r="B98" s="58">
        <v>3.6</v>
      </c>
      <c r="C98" s="58" t="s">
        <v>5</v>
      </c>
      <c r="D98" s="108">
        <v>638.36531158851062</v>
      </c>
      <c r="E98" s="108">
        <f t="shared" si="1"/>
        <v>6.2602251828894682</v>
      </c>
      <c r="F98" s="22"/>
      <c r="G98" s="1"/>
      <c r="H98" s="7"/>
    </row>
    <row r="99" spans="1:8" x14ac:dyDescent="0.25">
      <c r="A99" s="144"/>
      <c r="B99" s="58">
        <v>3.7</v>
      </c>
      <c r="C99" s="58" t="s">
        <v>5</v>
      </c>
      <c r="D99" s="108">
        <v>597.20099424530565</v>
      </c>
      <c r="E99" s="108">
        <f t="shared" si="1"/>
        <v>5.8565411302157271</v>
      </c>
      <c r="F99" s="22"/>
      <c r="G99" s="1"/>
      <c r="H99" s="7"/>
    </row>
    <row r="100" spans="1:8" ht="15.75" thickBot="1" x14ac:dyDescent="0.3">
      <c r="A100" s="145"/>
      <c r="B100" s="59">
        <v>3.8</v>
      </c>
      <c r="C100" s="59" t="s">
        <v>5</v>
      </c>
      <c r="D100" s="110">
        <v>589.28858028151956</v>
      </c>
      <c r="E100" s="110">
        <f t="shared" si="1"/>
        <v>5.7789468558177637</v>
      </c>
      <c r="F100" s="18">
        <f>AVERAGE(E77:E100)</f>
        <v>6.1060997128711696</v>
      </c>
      <c r="G100" s="10">
        <f>STDEVPA(E77:E100)</f>
        <v>0.64574132879155066</v>
      </c>
      <c r="H100" s="17">
        <f>(G100/F100)*100</f>
        <v>10.575348572025112</v>
      </c>
    </row>
  </sheetData>
  <mergeCells count="13">
    <mergeCell ref="A1:B1"/>
    <mergeCell ref="A93:A100"/>
    <mergeCell ref="A5:A12"/>
    <mergeCell ref="A13:A20"/>
    <mergeCell ref="A21:A28"/>
    <mergeCell ref="A29:A36"/>
    <mergeCell ref="A37:A44"/>
    <mergeCell ref="A45:A52"/>
    <mergeCell ref="A53:A60"/>
    <mergeCell ref="A61:A68"/>
    <mergeCell ref="A69:A76"/>
    <mergeCell ref="A77:A84"/>
    <mergeCell ref="A85:A9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F2897C-6EF0-4839-AF05-7EE1C7D0C700}">
  <sheetPr>
    <tabColor rgb="FF00B0F0"/>
  </sheetPr>
  <dimension ref="A1:O28"/>
  <sheetViews>
    <sheetView workbookViewId="0">
      <selection sqref="A1:B1"/>
    </sheetView>
  </sheetViews>
  <sheetFormatPr defaultRowHeight="15" x14ac:dyDescent="0.25"/>
  <cols>
    <col min="1" max="1" width="14.42578125" bestFit="1" customWidth="1"/>
    <col min="2" max="2" width="17" bestFit="1" customWidth="1"/>
    <col min="4" max="4" width="8.42578125" bestFit="1" customWidth="1"/>
    <col min="8" max="8" width="4.42578125" customWidth="1"/>
    <col min="9" max="9" width="14.42578125" bestFit="1" customWidth="1"/>
    <col min="10" max="10" width="17" bestFit="1" customWidth="1"/>
  </cols>
  <sheetData>
    <row r="1" spans="1:15" s="24" customFormat="1" x14ac:dyDescent="0.25">
      <c r="A1" s="143" t="s">
        <v>96</v>
      </c>
      <c r="B1" s="143"/>
    </row>
    <row r="2" spans="1:15" s="24" customFormat="1" x14ac:dyDescent="0.25">
      <c r="A2" s="129" t="s">
        <v>94</v>
      </c>
      <c r="B2" s="128" t="s">
        <v>97</v>
      </c>
      <c r="C2" s="128"/>
      <c r="D2" s="128"/>
      <c r="E2" s="128"/>
      <c r="F2" s="128"/>
      <c r="G2" s="128"/>
      <c r="H2" s="128"/>
    </row>
    <row r="3" spans="1:15" ht="15.75" thickBot="1" x14ac:dyDescent="0.3"/>
    <row r="4" spans="1:15" ht="15.75" thickBot="1" x14ac:dyDescent="0.3">
      <c r="A4" s="52" t="s">
        <v>65</v>
      </c>
      <c r="B4" s="53" t="s">
        <v>64</v>
      </c>
      <c r="C4" s="54" t="s">
        <v>0</v>
      </c>
      <c r="D4" s="55" t="s">
        <v>1</v>
      </c>
      <c r="E4" s="54" t="s">
        <v>68</v>
      </c>
      <c r="F4" s="53" t="s">
        <v>6</v>
      </c>
      <c r="G4" s="54" t="s">
        <v>7</v>
      </c>
      <c r="H4" s="51"/>
      <c r="I4" s="52" t="s">
        <v>65</v>
      </c>
      <c r="J4" s="53" t="s">
        <v>64</v>
      </c>
      <c r="K4" s="54" t="s">
        <v>0</v>
      </c>
      <c r="L4" s="56" t="s">
        <v>8</v>
      </c>
      <c r="M4" s="54" t="s">
        <v>68</v>
      </c>
      <c r="N4" s="53" t="s">
        <v>6</v>
      </c>
      <c r="O4" s="54" t="s">
        <v>7</v>
      </c>
    </row>
    <row r="5" spans="1:15" x14ac:dyDescent="0.25">
      <c r="A5" s="149">
        <v>1</v>
      </c>
      <c r="B5" s="45">
        <v>1.1000000000000001</v>
      </c>
      <c r="C5" s="45" t="s">
        <v>2</v>
      </c>
      <c r="D5" s="48">
        <v>2.17</v>
      </c>
      <c r="E5" s="20"/>
      <c r="F5" s="15"/>
      <c r="G5" s="2"/>
      <c r="I5" s="149">
        <v>1</v>
      </c>
      <c r="J5" s="57">
        <v>1.1000000000000001</v>
      </c>
      <c r="K5" s="61" t="s">
        <v>2</v>
      </c>
      <c r="L5" s="62">
        <v>0.24399999999999999</v>
      </c>
      <c r="M5" s="20"/>
      <c r="N5" s="15"/>
      <c r="O5" s="2"/>
    </row>
    <row r="6" spans="1:15" x14ac:dyDescent="0.25">
      <c r="A6" s="147"/>
      <c r="B6" s="46">
        <v>1.2</v>
      </c>
      <c r="C6" s="46" t="s">
        <v>2</v>
      </c>
      <c r="D6" s="49">
        <v>2.2599999999999998</v>
      </c>
      <c r="E6" s="23"/>
      <c r="F6" s="1"/>
      <c r="G6" s="7"/>
      <c r="I6" s="147"/>
      <c r="J6" s="58">
        <v>1.2</v>
      </c>
      <c r="K6" s="63" t="s">
        <v>2</v>
      </c>
      <c r="L6" s="64">
        <v>0.23499999999999999</v>
      </c>
      <c r="M6" s="22"/>
      <c r="N6" s="1"/>
      <c r="O6" s="7"/>
    </row>
    <row r="7" spans="1:15" x14ac:dyDescent="0.25">
      <c r="A7" s="147">
        <v>2</v>
      </c>
      <c r="B7" s="46">
        <v>2.1</v>
      </c>
      <c r="C7" s="46" t="s">
        <v>2</v>
      </c>
      <c r="D7" s="49">
        <v>3</v>
      </c>
      <c r="E7" s="22"/>
      <c r="F7" s="1"/>
      <c r="G7" s="7"/>
      <c r="I7" s="147">
        <v>2</v>
      </c>
      <c r="J7" s="58">
        <v>2.1</v>
      </c>
      <c r="K7" s="63" t="s">
        <v>2</v>
      </c>
      <c r="L7" s="64">
        <v>0.26900000000000002</v>
      </c>
      <c r="M7" s="22"/>
      <c r="N7" s="1"/>
      <c r="O7" s="7"/>
    </row>
    <row r="8" spans="1:15" x14ac:dyDescent="0.25">
      <c r="A8" s="147"/>
      <c r="B8" s="46">
        <v>2.2000000000000002</v>
      </c>
      <c r="C8" s="46" t="s">
        <v>2</v>
      </c>
      <c r="D8" s="49">
        <v>2.95</v>
      </c>
      <c r="E8" s="23"/>
      <c r="F8" s="1"/>
      <c r="G8" s="7"/>
      <c r="I8" s="147"/>
      <c r="J8" s="58">
        <v>2.2000000000000002</v>
      </c>
      <c r="K8" s="63" t="s">
        <v>2</v>
      </c>
      <c r="L8" s="64">
        <v>0.26700000000000002</v>
      </c>
      <c r="M8" s="22"/>
      <c r="N8" s="1"/>
      <c r="O8" s="7"/>
    </row>
    <row r="9" spans="1:15" x14ac:dyDescent="0.25">
      <c r="A9" s="147">
        <v>3</v>
      </c>
      <c r="B9" s="46">
        <v>3.1</v>
      </c>
      <c r="C9" s="46" t="s">
        <v>2</v>
      </c>
      <c r="D9" s="49">
        <v>2.89</v>
      </c>
      <c r="E9" s="23"/>
      <c r="F9" s="1"/>
      <c r="G9" s="7"/>
      <c r="I9" s="147">
        <v>3</v>
      </c>
      <c r="J9" s="58">
        <v>3.1</v>
      </c>
      <c r="K9" s="63" t="s">
        <v>2</v>
      </c>
      <c r="L9" s="64">
        <v>0.26900000000000002</v>
      </c>
      <c r="M9" s="22"/>
      <c r="N9" s="1"/>
      <c r="O9" s="7"/>
    </row>
    <row r="10" spans="1:15" ht="15.75" thickBot="1" x14ac:dyDescent="0.3">
      <c r="A10" s="148"/>
      <c r="B10" s="47">
        <v>3.2</v>
      </c>
      <c r="C10" s="47" t="s">
        <v>2</v>
      </c>
      <c r="D10" s="50">
        <v>2.83</v>
      </c>
      <c r="E10" s="18">
        <f>AVERAGE(D5:D10)</f>
        <v>2.6833333333333336</v>
      </c>
      <c r="F10" s="10">
        <f>STDEVPA(D5:D10)</f>
        <v>0.33623735003053096</v>
      </c>
      <c r="G10" s="17">
        <f>(F10/E10)*100</f>
        <v>12.530584473187488</v>
      </c>
      <c r="I10" s="148"/>
      <c r="J10" s="59">
        <v>3.2</v>
      </c>
      <c r="K10" s="66" t="s">
        <v>2</v>
      </c>
      <c r="L10" s="70">
        <v>0.247</v>
      </c>
      <c r="M10" s="60">
        <f>AVERAGE(L5:L10)</f>
        <v>0.25516666666666671</v>
      </c>
      <c r="N10" s="19">
        <f>STDEVPA(L5:L10)</f>
        <v>1.3667682889047284E-2</v>
      </c>
      <c r="O10" s="17">
        <f>(N10/M10)*100</f>
        <v>5.3563747442379936</v>
      </c>
    </row>
    <row r="11" spans="1:15" x14ac:dyDescent="0.25">
      <c r="A11" s="149">
        <v>1</v>
      </c>
      <c r="B11" s="45">
        <v>1.1000000000000001</v>
      </c>
      <c r="C11" s="7" t="s">
        <v>3</v>
      </c>
      <c r="D11" s="3">
        <v>5.12</v>
      </c>
      <c r="E11" s="2"/>
      <c r="F11" s="15"/>
      <c r="G11" s="2"/>
      <c r="I11" s="149">
        <v>1</v>
      </c>
      <c r="J11" s="57">
        <v>1.1000000000000001</v>
      </c>
      <c r="K11" s="68" t="s">
        <v>3</v>
      </c>
      <c r="L11" s="69">
        <v>0.43099999999999999</v>
      </c>
      <c r="M11" s="20"/>
      <c r="N11" s="15"/>
      <c r="O11" s="2"/>
    </row>
    <row r="12" spans="1:15" x14ac:dyDescent="0.25">
      <c r="A12" s="147"/>
      <c r="B12" s="46">
        <v>1.2</v>
      </c>
      <c r="C12" s="7" t="s">
        <v>3</v>
      </c>
      <c r="D12" s="3">
        <v>4.93</v>
      </c>
      <c r="E12" s="12"/>
      <c r="F12" s="1"/>
      <c r="G12" s="7"/>
      <c r="I12" s="147"/>
      <c r="J12" s="58">
        <v>1.2</v>
      </c>
      <c r="K12" s="63" t="s">
        <v>3</v>
      </c>
      <c r="L12" s="64">
        <v>0.435</v>
      </c>
      <c r="M12" s="22"/>
      <c r="N12" s="1"/>
      <c r="O12" s="7"/>
    </row>
    <row r="13" spans="1:15" x14ac:dyDescent="0.25">
      <c r="A13" s="147">
        <v>2</v>
      </c>
      <c r="B13" s="46">
        <v>2.1</v>
      </c>
      <c r="C13" s="7" t="s">
        <v>3</v>
      </c>
      <c r="D13" s="3">
        <v>5.84</v>
      </c>
      <c r="E13" s="7"/>
      <c r="F13" s="1"/>
      <c r="G13" s="7"/>
      <c r="I13" s="147">
        <v>2</v>
      </c>
      <c r="J13" s="58">
        <v>2.1</v>
      </c>
      <c r="K13" s="63" t="s">
        <v>3</v>
      </c>
      <c r="L13" s="64">
        <v>0.44600000000000001</v>
      </c>
      <c r="M13" s="22"/>
      <c r="N13" s="1"/>
      <c r="O13" s="7"/>
    </row>
    <row r="14" spans="1:15" x14ac:dyDescent="0.25">
      <c r="A14" s="147"/>
      <c r="B14" s="46">
        <v>2.2000000000000002</v>
      </c>
      <c r="C14" s="7" t="s">
        <v>3</v>
      </c>
      <c r="D14" s="3">
        <v>5.73</v>
      </c>
      <c r="E14" s="12"/>
      <c r="F14" s="1"/>
      <c r="G14" s="7"/>
      <c r="I14" s="147"/>
      <c r="J14" s="58">
        <v>2.2000000000000002</v>
      </c>
      <c r="K14" s="63" t="s">
        <v>3</v>
      </c>
      <c r="L14" s="64">
        <v>0.44600000000000001</v>
      </c>
      <c r="M14" s="22"/>
      <c r="N14" s="1"/>
      <c r="O14" s="7"/>
    </row>
    <row r="15" spans="1:15" x14ac:dyDescent="0.25">
      <c r="A15" s="147">
        <v>3</v>
      </c>
      <c r="B15" s="46">
        <v>3.1</v>
      </c>
      <c r="C15" s="7" t="s">
        <v>3</v>
      </c>
      <c r="D15" s="3">
        <v>5.96</v>
      </c>
      <c r="E15" s="12"/>
      <c r="F15" s="1"/>
      <c r="G15" s="7"/>
      <c r="I15" s="147">
        <v>3</v>
      </c>
      <c r="J15" s="58">
        <v>3.1</v>
      </c>
      <c r="K15" s="63" t="s">
        <v>3</v>
      </c>
      <c r="L15" s="64">
        <v>0.46100000000000002</v>
      </c>
      <c r="M15" s="22"/>
      <c r="N15" s="1"/>
      <c r="O15" s="7"/>
    </row>
    <row r="16" spans="1:15" ht="15.75" thickBot="1" x14ac:dyDescent="0.3">
      <c r="A16" s="148"/>
      <c r="B16" s="47">
        <v>3.2</v>
      </c>
      <c r="C16" s="9" t="s">
        <v>3</v>
      </c>
      <c r="D16" s="10">
        <v>5.94</v>
      </c>
      <c r="E16" s="16">
        <f>AVERAGE(D11:D16)</f>
        <v>5.5866666666666669</v>
      </c>
      <c r="F16" s="10">
        <f>STDEVPA(D11:D16)</f>
        <v>0.40782621571230837</v>
      </c>
      <c r="G16" s="17">
        <f>(F16/E16)*100</f>
        <v>7.2999919280246131</v>
      </c>
      <c r="I16" s="148"/>
      <c r="J16" s="59">
        <v>3.2</v>
      </c>
      <c r="K16" s="66" t="s">
        <v>3</v>
      </c>
      <c r="L16" s="70">
        <v>0.46700000000000003</v>
      </c>
      <c r="M16" s="18">
        <f>AVERAGE(L11:L16)</f>
        <v>0.44766666666666666</v>
      </c>
      <c r="N16" s="10">
        <f>STDEVPA(L11:L16)</f>
        <v>1.2879786057574449E-2</v>
      </c>
      <c r="O16" s="17">
        <f>(N16/M16)*100</f>
        <v>2.8770929391454465</v>
      </c>
    </row>
    <row r="17" spans="1:15" x14ac:dyDescent="0.25">
      <c r="A17" s="149">
        <v>1</v>
      </c>
      <c r="B17" s="45">
        <v>1.1000000000000001</v>
      </c>
      <c r="C17" s="2" t="s">
        <v>4</v>
      </c>
      <c r="D17" s="5">
        <v>6.36</v>
      </c>
      <c r="E17" s="2"/>
      <c r="F17" s="15"/>
      <c r="G17" s="2"/>
      <c r="I17" s="149">
        <v>1</v>
      </c>
      <c r="J17" s="57">
        <v>1.1000000000000001</v>
      </c>
      <c r="K17" s="68" t="s">
        <v>4</v>
      </c>
      <c r="L17" s="69">
        <v>0.50600000000000001</v>
      </c>
      <c r="M17" s="20"/>
      <c r="N17" s="15"/>
      <c r="O17" s="2"/>
    </row>
    <row r="18" spans="1:15" x14ac:dyDescent="0.25">
      <c r="A18" s="147"/>
      <c r="B18" s="46">
        <v>1.2</v>
      </c>
      <c r="C18" s="7" t="s">
        <v>4</v>
      </c>
      <c r="D18" s="3">
        <v>6.46</v>
      </c>
      <c r="E18" s="12"/>
      <c r="F18" s="1"/>
      <c r="G18" s="7"/>
      <c r="I18" s="147"/>
      <c r="J18" s="58">
        <v>1.2</v>
      </c>
      <c r="K18" s="63" t="s">
        <v>4</v>
      </c>
      <c r="L18" s="64">
        <v>0.504</v>
      </c>
      <c r="M18" s="22"/>
      <c r="N18" s="1"/>
      <c r="O18" s="7"/>
    </row>
    <row r="19" spans="1:15" x14ac:dyDescent="0.25">
      <c r="A19" s="147">
        <v>2</v>
      </c>
      <c r="B19" s="46">
        <v>2.1</v>
      </c>
      <c r="C19" s="7" t="s">
        <v>4</v>
      </c>
      <c r="D19" s="3">
        <v>6.65</v>
      </c>
      <c r="E19" s="7"/>
      <c r="F19" s="1"/>
      <c r="G19" s="7"/>
      <c r="I19" s="147">
        <v>2</v>
      </c>
      <c r="J19" s="58">
        <v>2.1</v>
      </c>
      <c r="K19" s="63" t="s">
        <v>4</v>
      </c>
      <c r="L19" s="64">
        <v>0.51500000000000001</v>
      </c>
      <c r="M19" s="22"/>
      <c r="N19" s="1"/>
      <c r="O19" s="7"/>
    </row>
    <row r="20" spans="1:15" x14ac:dyDescent="0.25">
      <c r="A20" s="147"/>
      <c r="B20" s="46">
        <v>2.2000000000000002</v>
      </c>
      <c r="C20" s="7" t="s">
        <v>4</v>
      </c>
      <c r="D20" s="3">
        <v>6.72</v>
      </c>
      <c r="E20" s="12"/>
      <c r="F20" s="1"/>
      <c r="G20" s="7"/>
      <c r="I20" s="147"/>
      <c r="J20" s="58">
        <v>2.2000000000000002</v>
      </c>
      <c r="K20" s="63" t="s">
        <v>4</v>
      </c>
      <c r="L20" s="64">
        <v>0.52200000000000002</v>
      </c>
      <c r="M20" s="22"/>
      <c r="N20" s="1"/>
      <c r="O20" s="7"/>
    </row>
    <row r="21" spans="1:15" x14ac:dyDescent="0.25">
      <c r="A21" s="147">
        <v>3</v>
      </c>
      <c r="B21" s="46">
        <v>3.1</v>
      </c>
      <c r="C21" s="7" t="s">
        <v>4</v>
      </c>
      <c r="D21" s="3">
        <v>6.4</v>
      </c>
      <c r="E21" s="12"/>
      <c r="F21" s="1"/>
      <c r="G21" s="7"/>
      <c r="I21" s="147">
        <v>3</v>
      </c>
      <c r="J21" s="58">
        <v>3.1</v>
      </c>
      <c r="K21" s="63" t="s">
        <v>4</v>
      </c>
      <c r="L21" s="64">
        <v>0.47899999999999998</v>
      </c>
      <c r="M21" s="22"/>
      <c r="N21" s="1"/>
      <c r="O21" s="7"/>
    </row>
    <row r="22" spans="1:15" ht="15.75" thickBot="1" x14ac:dyDescent="0.3">
      <c r="A22" s="148"/>
      <c r="B22" s="47">
        <v>3.2</v>
      </c>
      <c r="C22" s="9" t="s">
        <v>4</v>
      </c>
      <c r="D22" s="10">
        <v>6.24</v>
      </c>
      <c r="E22" s="16">
        <f>AVERAGE(D17:D22)</f>
        <v>6.4716666666666667</v>
      </c>
      <c r="F22" s="10">
        <f>STDEVPA(D17:D22)</f>
        <v>0.16577260194481935</v>
      </c>
      <c r="G22" s="17">
        <f>(F22/E22)*100</f>
        <v>2.5615132929923154</v>
      </c>
      <c r="I22" s="148"/>
      <c r="J22" s="59">
        <v>3.2</v>
      </c>
      <c r="K22" s="66" t="s">
        <v>4</v>
      </c>
      <c r="L22" s="70">
        <v>0.48199999999999998</v>
      </c>
      <c r="M22" s="18">
        <f>AVERAGE(L17:L22)</f>
        <v>0.5013333333333333</v>
      </c>
      <c r="N22" s="10">
        <f>STDEVPA(L17:L22)</f>
        <v>1.5891996588080302E-2</v>
      </c>
      <c r="O22" s="17">
        <f>(N22/M22)*100</f>
        <v>3.1699461279415497</v>
      </c>
    </row>
    <row r="23" spans="1:15" x14ac:dyDescent="0.25">
      <c r="A23" s="149">
        <v>1</v>
      </c>
      <c r="B23" s="45">
        <v>1.1000000000000001</v>
      </c>
      <c r="C23" s="4" t="s">
        <v>5</v>
      </c>
      <c r="D23" s="11">
        <v>8.24</v>
      </c>
      <c r="E23" s="2"/>
      <c r="F23" s="15"/>
      <c r="G23" s="2"/>
      <c r="I23" s="149">
        <v>1</v>
      </c>
      <c r="J23" s="57">
        <v>1.1000000000000001</v>
      </c>
      <c r="K23" s="68" t="s">
        <v>5</v>
      </c>
      <c r="L23" s="69">
        <v>0.59499999999999997</v>
      </c>
      <c r="M23" s="20"/>
      <c r="N23" s="15"/>
      <c r="O23" s="2"/>
    </row>
    <row r="24" spans="1:15" x14ac:dyDescent="0.25">
      <c r="A24" s="147"/>
      <c r="B24" s="46">
        <v>1.2</v>
      </c>
      <c r="C24" s="6" t="s">
        <v>5</v>
      </c>
      <c r="D24" s="12">
        <v>8.3000000000000007</v>
      </c>
      <c r="E24" s="12"/>
      <c r="F24" s="1"/>
      <c r="G24" s="7"/>
      <c r="I24" s="147"/>
      <c r="J24" s="58">
        <v>1.2</v>
      </c>
      <c r="K24" s="63" t="s">
        <v>5</v>
      </c>
      <c r="L24" s="64">
        <v>0.58699999999999997</v>
      </c>
      <c r="M24" s="22"/>
      <c r="N24" s="1"/>
      <c r="O24" s="7"/>
    </row>
    <row r="25" spans="1:15" x14ac:dyDescent="0.25">
      <c r="A25" s="147">
        <v>2</v>
      </c>
      <c r="B25" s="46">
        <v>2.1</v>
      </c>
      <c r="C25" s="6" t="s">
        <v>5</v>
      </c>
      <c r="D25" s="12">
        <v>8.83</v>
      </c>
      <c r="E25" s="7"/>
      <c r="F25" s="1"/>
      <c r="G25" s="7"/>
      <c r="I25" s="147">
        <v>2</v>
      </c>
      <c r="J25" s="58">
        <v>2.1</v>
      </c>
      <c r="K25" s="63" t="s">
        <v>5</v>
      </c>
      <c r="L25" s="64">
        <v>0.59499999999999997</v>
      </c>
      <c r="M25" s="22"/>
      <c r="N25" s="1"/>
      <c r="O25" s="7"/>
    </row>
    <row r="26" spans="1:15" x14ac:dyDescent="0.25">
      <c r="A26" s="147"/>
      <c r="B26" s="46">
        <v>2.2000000000000002</v>
      </c>
      <c r="C26" s="6" t="s">
        <v>5</v>
      </c>
      <c r="D26" s="12">
        <v>9.0500000000000007</v>
      </c>
      <c r="E26" s="12"/>
      <c r="F26" s="1"/>
      <c r="G26" s="7"/>
      <c r="I26" s="147"/>
      <c r="J26" s="58">
        <v>2.2000000000000002</v>
      </c>
      <c r="K26" s="63" t="s">
        <v>5</v>
      </c>
      <c r="L26" s="64">
        <v>0.59199999999999997</v>
      </c>
      <c r="M26" s="22"/>
      <c r="N26" s="1"/>
      <c r="O26" s="7"/>
    </row>
    <row r="27" spans="1:15" x14ac:dyDescent="0.25">
      <c r="A27" s="147">
        <v>3</v>
      </c>
      <c r="B27" s="46">
        <v>3.1</v>
      </c>
      <c r="C27" s="6" t="s">
        <v>5</v>
      </c>
      <c r="D27" s="13">
        <v>7.93</v>
      </c>
      <c r="E27" s="12"/>
      <c r="F27" s="1"/>
      <c r="G27" s="7"/>
      <c r="I27" s="147">
        <v>3</v>
      </c>
      <c r="J27" s="58">
        <v>3.1</v>
      </c>
      <c r="K27" s="63" t="s">
        <v>5</v>
      </c>
      <c r="L27" s="65">
        <v>0.57999999999999996</v>
      </c>
      <c r="M27" s="22"/>
      <c r="N27" s="1"/>
      <c r="O27" s="7"/>
    </row>
    <row r="28" spans="1:15" ht="15.75" thickBot="1" x14ac:dyDescent="0.3">
      <c r="A28" s="148"/>
      <c r="B28" s="47">
        <v>3.2</v>
      </c>
      <c r="C28" s="8" t="s">
        <v>5</v>
      </c>
      <c r="D28" s="14">
        <v>7.99</v>
      </c>
      <c r="E28" s="18">
        <f>AVERAGE(D23:D28)</f>
        <v>8.39</v>
      </c>
      <c r="F28" s="10">
        <f>STDEVPA(D23:D28)</f>
        <v>0.41460824883255781</v>
      </c>
      <c r="G28" s="17">
        <f>(F28/E28)*100</f>
        <v>4.9416954568838829</v>
      </c>
      <c r="I28" s="148"/>
      <c r="J28" s="59">
        <v>3.2</v>
      </c>
      <c r="K28" s="66" t="s">
        <v>5</v>
      </c>
      <c r="L28" s="67">
        <v>0.57299999999999995</v>
      </c>
      <c r="M28" s="18">
        <f>AVERAGE(L23:L28)</f>
        <v>0.58699999999999997</v>
      </c>
      <c r="N28" s="10">
        <f>STDEVPA(L23:L28)</f>
        <v>8.1445278152470837E-3</v>
      </c>
      <c r="O28" s="17">
        <f>(N28/M28)*100</f>
        <v>1.3874834438240347</v>
      </c>
    </row>
  </sheetData>
  <mergeCells count="25">
    <mergeCell ref="I27:I28"/>
    <mergeCell ref="I5:I6"/>
    <mergeCell ref="I7:I8"/>
    <mergeCell ref="A27:A28"/>
    <mergeCell ref="A5:A6"/>
    <mergeCell ref="A7:A8"/>
    <mergeCell ref="A9:A10"/>
    <mergeCell ref="A11:A12"/>
    <mergeCell ref="A13:A14"/>
    <mergeCell ref="A15:A16"/>
    <mergeCell ref="A17:A18"/>
    <mergeCell ref="A19:A20"/>
    <mergeCell ref="A21:A22"/>
    <mergeCell ref="A23:A24"/>
    <mergeCell ref="A25:A26"/>
    <mergeCell ref="I19:I20"/>
    <mergeCell ref="I21:I22"/>
    <mergeCell ref="I23:I24"/>
    <mergeCell ref="I25:I26"/>
    <mergeCell ref="A1:B1"/>
    <mergeCell ref="I9:I10"/>
    <mergeCell ref="I11:I12"/>
    <mergeCell ref="I13:I14"/>
    <mergeCell ref="I15:I16"/>
    <mergeCell ref="I17:I1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FE2D4A-1AF2-4261-976B-80C119BF5C88}">
  <sheetPr>
    <tabColor rgb="FF00B0F0"/>
  </sheetPr>
  <dimension ref="A1:W52"/>
  <sheetViews>
    <sheetView workbookViewId="0">
      <selection sqref="A1:B1"/>
    </sheetView>
  </sheetViews>
  <sheetFormatPr defaultRowHeight="15" x14ac:dyDescent="0.25"/>
  <cols>
    <col min="1" max="1" width="14.5703125" bestFit="1" customWidth="1"/>
    <col min="2" max="2" width="17.140625" bestFit="1" customWidth="1"/>
    <col min="4" max="4" width="11" bestFit="1" customWidth="1"/>
    <col min="8" max="8" width="5" customWidth="1"/>
    <col min="9" max="9" width="14.5703125" bestFit="1" customWidth="1"/>
    <col min="10" max="10" width="17.140625" bestFit="1" customWidth="1"/>
    <col min="12" max="12" width="11.42578125" bestFit="1" customWidth="1"/>
    <col min="16" max="16" width="4" customWidth="1"/>
    <col min="17" max="17" width="14.5703125" bestFit="1" customWidth="1"/>
    <col min="18" max="18" width="17.140625" bestFit="1" customWidth="1"/>
  </cols>
  <sheetData>
    <row r="1" spans="1:23" s="24" customFormat="1" x14ac:dyDescent="0.25">
      <c r="A1" s="143" t="s">
        <v>98</v>
      </c>
      <c r="B1" s="143"/>
    </row>
    <row r="2" spans="1:23" s="24" customFormat="1" x14ac:dyDescent="0.25">
      <c r="A2" s="129" t="s">
        <v>94</v>
      </c>
      <c r="B2" s="128" t="s">
        <v>99</v>
      </c>
      <c r="C2" s="128"/>
      <c r="D2" s="128"/>
      <c r="E2" s="128"/>
      <c r="F2" s="128"/>
      <c r="G2" s="128"/>
      <c r="H2" s="128"/>
    </row>
    <row r="3" spans="1:23" ht="15.75" thickBot="1" x14ac:dyDescent="0.3"/>
    <row r="4" spans="1:23" ht="15.75" thickBot="1" x14ac:dyDescent="0.3">
      <c r="A4" s="52" t="s">
        <v>65</v>
      </c>
      <c r="B4" s="53" t="s">
        <v>64</v>
      </c>
      <c r="C4" s="54" t="s">
        <v>0</v>
      </c>
      <c r="D4" s="55" t="s">
        <v>72</v>
      </c>
      <c r="E4" s="54" t="s">
        <v>68</v>
      </c>
      <c r="F4" s="53" t="s">
        <v>6</v>
      </c>
      <c r="G4" s="54" t="s">
        <v>7</v>
      </c>
      <c r="I4" s="52" t="s">
        <v>65</v>
      </c>
      <c r="J4" s="53" t="s">
        <v>64</v>
      </c>
      <c r="K4" s="54" t="s">
        <v>0</v>
      </c>
      <c r="L4" s="55" t="s">
        <v>71</v>
      </c>
      <c r="M4" s="54" t="s">
        <v>68</v>
      </c>
      <c r="N4" s="53" t="s">
        <v>6</v>
      </c>
      <c r="O4" s="54" t="s">
        <v>7</v>
      </c>
      <c r="Q4" s="52" t="s">
        <v>65</v>
      </c>
      <c r="R4" s="53" t="s">
        <v>64</v>
      </c>
      <c r="S4" s="54" t="s">
        <v>0</v>
      </c>
      <c r="T4" s="55" t="s">
        <v>11</v>
      </c>
      <c r="U4" s="54" t="s">
        <v>68</v>
      </c>
      <c r="V4" s="53" t="s">
        <v>6</v>
      </c>
      <c r="W4" s="54" t="s">
        <v>7</v>
      </c>
    </row>
    <row r="5" spans="1:23" x14ac:dyDescent="0.25">
      <c r="A5" s="149">
        <v>1</v>
      </c>
      <c r="B5" s="45">
        <v>1.1000000000000001</v>
      </c>
      <c r="C5" s="57" t="s">
        <v>2</v>
      </c>
      <c r="D5" s="71">
        <v>8.65</v>
      </c>
      <c r="E5" s="20"/>
      <c r="F5" s="15"/>
      <c r="G5" s="2"/>
      <c r="I5" s="149">
        <v>1</v>
      </c>
      <c r="J5" s="45">
        <v>1.1000000000000001</v>
      </c>
      <c r="K5" s="57" t="s">
        <v>2</v>
      </c>
      <c r="L5" s="71">
        <v>8.8249999999999993</v>
      </c>
      <c r="M5" s="20"/>
      <c r="N5" s="15"/>
      <c r="O5" s="2"/>
      <c r="Q5" s="146">
        <v>1</v>
      </c>
      <c r="R5" s="44">
        <v>1.1000000000000001</v>
      </c>
      <c r="S5" s="20" t="s">
        <v>2</v>
      </c>
      <c r="T5" s="5">
        <v>0.85</v>
      </c>
      <c r="U5" s="2"/>
      <c r="V5" s="15"/>
      <c r="W5" s="2"/>
    </row>
    <row r="6" spans="1:23" x14ac:dyDescent="0.25">
      <c r="A6" s="147"/>
      <c r="B6" s="46">
        <v>1.2</v>
      </c>
      <c r="C6" s="58" t="s">
        <v>2</v>
      </c>
      <c r="D6" s="72">
        <v>8.625</v>
      </c>
      <c r="E6" s="23"/>
      <c r="F6" s="1"/>
      <c r="G6" s="7"/>
      <c r="I6" s="147"/>
      <c r="J6" s="46">
        <v>1.2</v>
      </c>
      <c r="K6" s="58" t="s">
        <v>2</v>
      </c>
      <c r="L6" s="72">
        <v>8.9250000000000007</v>
      </c>
      <c r="M6" s="23"/>
      <c r="N6" s="1"/>
      <c r="O6" s="7"/>
      <c r="Q6" s="144"/>
      <c r="R6" s="44">
        <v>1.2</v>
      </c>
      <c r="S6" s="22" t="s">
        <v>2</v>
      </c>
      <c r="T6" s="3">
        <v>0.82499999999999996</v>
      </c>
      <c r="U6" s="7"/>
      <c r="V6" s="1"/>
      <c r="W6" s="7"/>
    </row>
    <row r="7" spans="1:23" x14ac:dyDescent="0.25">
      <c r="A7" s="147">
        <v>2</v>
      </c>
      <c r="B7" s="46">
        <v>2.1</v>
      </c>
      <c r="C7" s="58" t="s">
        <v>2</v>
      </c>
      <c r="D7" s="72">
        <v>8.4250000000000007</v>
      </c>
      <c r="E7" s="22"/>
      <c r="F7" s="1"/>
      <c r="G7" s="7"/>
      <c r="I7" s="147">
        <v>2</v>
      </c>
      <c r="J7" s="46">
        <v>2.1</v>
      </c>
      <c r="K7" s="58" t="s">
        <v>2</v>
      </c>
      <c r="L7" s="72">
        <v>8.625</v>
      </c>
      <c r="M7" s="22"/>
      <c r="N7" s="1"/>
      <c r="O7" s="7"/>
      <c r="Q7" s="144"/>
      <c r="R7" s="44">
        <v>1.3</v>
      </c>
      <c r="S7" s="22" t="s">
        <v>2</v>
      </c>
      <c r="T7" s="3">
        <v>0.85</v>
      </c>
      <c r="U7" s="7"/>
      <c r="V7" s="1"/>
      <c r="W7" s="7"/>
    </row>
    <row r="8" spans="1:23" x14ac:dyDescent="0.25">
      <c r="A8" s="147"/>
      <c r="B8" s="46">
        <v>2.2000000000000002</v>
      </c>
      <c r="C8" s="58" t="s">
        <v>2</v>
      </c>
      <c r="D8" s="72">
        <v>8.4499999999999993</v>
      </c>
      <c r="E8" s="23"/>
      <c r="F8" s="1"/>
      <c r="G8" s="7"/>
      <c r="I8" s="147"/>
      <c r="J8" s="46">
        <v>2.2000000000000002</v>
      </c>
      <c r="K8" s="58" t="s">
        <v>2</v>
      </c>
      <c r="L8" s="72">
        <v>8.875</v>
      </c>
      <c r="M8" s="23"/>
      <c r="N8" s="1"/>
      <c r="O8" s="7"/>
      <c r="Q8" s="144"/>
      <c r="R8" s="44">
        <v>1.4</v>
      </c>
      <c r="S8" s="22" t="s">
        <v>2</v>
      </c>
      <c r="T8" s="3">
        <v>0.82499999999999996</v>
      </c>
      <c r="U8" s="12"/>
      <c r="V8" s="1"/>
      <c r="W8" s="7"/>
    </row>
    <row r="9" spans="1:23" x14ac:dyDescent="0.25">
      <c r="A9" s="147">
        <v>3</v>
      </c>
      <c r="B9" s="46">
        <v>3.1</v>
      </c>
      <c r="C9" s="58" t="s">
        <v>2</v>
      </c>
      <c r="D9" s="72">
        <v>8.5500000000000007</v>
      </c>
      <c r="E9" s="22"/>
      <c r="F9" s="1"/>
      <c r="G9" s="7"/>
      <c r="I9" s="147">
        <v>3</v>
      </c>
      <c r="J9" s="46">
        <v>3.1</v>
      </c>
      <c r="K9" s="58" t="s">
        <v>2</v>
      </c>
      <c r="L9" s="72">
        <v>8.9250000000000007</v>
      </c>
      <c r="M9" s="22"/>
      <c r="N9" s="1"/>
      <c r="O9" s="7"/>
      <c r="Q9" s="144">
        <v>2</v>
      </c>
      <c r="R9" s="44">
        <v>2.1</v>
      </c>
      <c r="S9" s="22" t="s">
        <v>2</v>
      </c>
      <c r="T9" s="3">
        <v>0.85</v>
      </c>
      <c r="U9" s="7"/>
      <c r="V9" s="1"/>
      <c r="W9" s="7"/>
    </row>
    <row r="10" spans="1:23" ht="15.75" thickBot="1" x14ac:dyDescent="0.3">
      <c r="A10" s="148"/>
      <c r="B10" s="47">
        <v>3.2</v>
      </c>
      <c r="C10" s="59" t="s">
        <v>2</v>
      </c>
      <c r="D10" s="73">
        <v>8.5500000000000007</v>
      </c>
      <c r="E10" s="18">
        <f>AVERAGE(D5:D10)</f>
        <v>8.5416666666666661</v>
      </c>
      <c r="F10" s="10">
        <f>STDEVPA(D5:D10)</f>
        <v>8.2495791138430613E-2</v>
      </c>
      <c r="G10" s="17">
        <f>(F10/E10)*100</f>
        <v>0.9658043840596755</v>
      </c>
      <c r="I10" s="148"/>
      <c r="J10" s="47">
        <v>3.2</v>
      </c>
      <c r="K10" s="59" t="s">
        <v>2</v>
      </c>
      <c r="L10" s="73">
        <v>8.9499999999999993</v>
      </c>
      <c r="M10" s="18">
        <f>AVERAGE(L5:L10)</f>
        <v>8.8541666666666661</v>
      </c>
      <c r="N10" s="10">
        <f>STDEVPA(L5:L10)</f>
        <v>0.11031835245728115</v>
      </c>
      <c r="O10" s="17">
        <f>(N10/M10)*100</f>
        <v>1.2459484512822343</v>
      </c>
      <c r="Q10" s="144"/>
      <c r="R10" s="44">
        <v>2.2000000000000002</v>
      </c>
      <c r="S10" s="22" t="s">
        <v>2</v>
      </c>
      <c r="T10" s="3">
        <v>0.9</v>
      </c>
      <c r="U10" s="7"/>
      <c r="V10" s="1"/>
      <c r="W10" s="7"/>
    </row>
    <row r="11" spans="1:23" x14ac:dyDescent="0.25">
      <c r="A11" s="149">
        <v>1</v>
      </c>
      <c r="B11" s="45">
        <v>1.1000000000000001</v>
      </c>
      <c r="C11" s="6" t="s">
        <v>3</v>
      </c>
      <c r="D11" s="74">
        <v>7.625</v>
      </c>
      <c r="E11" s="20"/>
      <c r="F11" s="15"/>
      <c r="G11" s="2"/>
      <c r="I11" s="149">
        <v>1</v>
      </c>
      <c r="J11" s="45">
        <v>1.1000000000000001</v>
      </c>
      <c r="K11" s="6" t="s">
        <v>3</v>
      </c>
      <c r="L11" s="74">
        <v>8.0250000000000004</v>
      </c>
      <c r="M11" s="20"/>
      <c r="N11" s="15"/>
      <c r="O11" s="2"/>
      <c r="Q11" s="144"/>
      <c r="R11" s="44">
        <v>2.2999999999999998</v>
      </c>
      <c r="S11" s="22" t="s">
        <v>2</v>
      </c>
      <c r="T11" s="3">
        <v>0.85</v>
      </c>
      <c r="U11" s="7"/>
      <c r="V11" s="1"/>
      <c r="W11" s="7"/>
    </row>
    <row r="12" spans="1:23" x14ac:dyDescent="0.25">
      <c r="A12" s="147"/>
      <c r="B12" s="46">
        <v>1.2</v>
      </c>
      <c r="C12" s="6" t="s">
        <v>3</v>
      </c>
      <c r="D12" s="72">
        <v>7.5750000000000002</v>
      </c>
      <c r="E12" s="23"/>
      <c r="F12" s="1"/>
      <c r="G12" s="7"/>
      <c r="I12" s="147"/>
      <c r="J12" s="46">
        <v>1.2</v>
      </c>
      <c r="K12" s="6" t="s">
        <v>3</v>
      </c>
      <c r="L12" s="72">
        <v>7.9749999999999996</v>
      </c>
      <c r="M12" s="23"/>
      <c r="N12" s="1"/>
      <c r="O12" s="7"/>
      <c r="Q12" s="144"/>
      <c r="R12" s="44">
        <v>2.4</v>
      </c>
      <c r="S12" s="22" t="s">
        <v>2</v>
      </c>
      <c r="T12" s="3">
        <v>0.9</v>
      </c>
      <c r="U12" s="12"/>
      <c r="V12" s="1"/>
      <c r="W12" s="7"/>
    </row>
    <row r="13" spans="1:23" x14ac:dyDescent="0.25">
      <c r="A13" s="147">
        <v>2</v>
      </c>
      <c r="B13" s="46">
        <v>2.1</v>
      </c>
      <c r="C13" s="6" t="s">
        <v>3</v>
      </c>
      <c r="D13" s="72">
        <v>7.55</v>
      </c>
      <c r="E13" s="22"/>
      <c r="F13" s="1"/>
      <c r="G13" s="7"/>
      <c r="I13" s="147">
        <v>2</v>
      </c>
      <c r="J13" s="46">
        <v>2.1</v>
      </c>
      <c r="K13" s="6" t="s">
        <v>3</v>
      </c>
      <c r="L13" s="72">
        <v>7.875</v>
      </c>
      <c r="M13" s="22"/>
      <c r="N13" s="1"/>
      <c r="O13" s="7"/>
      <c r="Q13" s="144">
        <v>3</v>
      </c>
      <c r="R13" s="44">
        <v>3.1</v>
      </c>
      <c r="S13" s="22" t="s">
        <v>2</v>
      </c>
      <c r="T13" s="3">
        <v>0.9</v>
      </c>
      <c r="U13" s="7"/>
      <c r="V13" s="1"/>
      <c r="W13" s="7"/>
    </row>
    <row r="14" spans="1:23" x14ac:dyDescent="0.25">
      <c r="A14" s="147"/>
      <c r="B14" s="46">
        <v>2.2000000000000002</v>
      </c>
      <c r="C14" s="6" t="s">
        <v>3</v>
      </c>
      <c r="D14" s="72">
        <v>7.5</v>
      </c>
      <c r="E14" s="22"/>
      <c r="F14" s="1"/>
      <c r="G14" s="7"/>
      <c r="I14" s="147"/>
      <c r="J14" s="46">
        <v>2.2000000000000002</v>
      </c>
      <c r="K14" s="6" t="s">
        <v>3</v>
      </c>
      <c r="L14" s="72">
        <v>7.85</v>
      </c>
      <c r="M14" s="22"/>
      <c r="N14" s="1"/>
      <c r="O14" s="7"/>
      <c r="Q14" s="144"/>
      <c r="R14" s="44">
        <v>3.2</v>
      </c>
      <c r="S14" s="22" t="s">
        <v>2</v>
      </c>
      <c r="T14" s="3">
        <v>0.875</v>
      </c>
      <c r="U14" s="7"/>
      <c r="V14" s="1"/>
      <c r="W14" s="7"/>
    </row>
    <row r="15" spans="1:23" x14ac:dyDescent="0.25">
      <c r="A15" s="147">
        <v>3</v>
      </c>
      <c r="B15" s="46">
        <v>3.1</v>
      </c>
      <c r="C15" s="6" t="s">
        <v>3</v>
      </c>
      <c r="D15" s="72">
        <v>7.6</v>
      </c>
      <c r="E15" s="23"/>
      <c r="F15" s="1"/>
      <c r="G15" s="7"/>
      <c r="I15" s="147">
        <v>3</v>
      </c>
      <c r="J15" s="46">
        <v>3.1</v>
      </c>
      <c r="K15" s="6" t="s">
        <v>3</v>
      </c>
      <c r="L15" s="72">
        <v>7.8250000000000002</v>
      </c>
      <c r="M15" s="23"/>
      <c r="N15" s="1"/>
      <c r="O15" s="7"/>
      <c r="Q15" s="144"/>
      <c r="R15" s="44">
        <v>3.3</v>
      </c>
      <c r="S15" s="22" t="s">
        <v>2</v>
      </c>
      <c r="T15" s="3">
        <v>0.9</v>
      </c>
      <c r="U15" s="7"/>
      <c r="V15" s="1"/>
      <c r="W15" s="7"/>
    </row>
    <row r="16" spans="1:23" ht="15.75" thickBot="1" x14ac:dyDescent="0.3">
      <c r="A16" s="148"/>
      <c r="B16" s="47">
        <v>3.2</v>
      </c>
      <c r="C16" s="8" t="s">
        <v>3</v>
      </c>
      <c r="D16" s="73">
        <v>7.5250000000000004</v>
      </c>
      <c r="E16" s="18">
        <f>AVERAGE(D11:D16)</f>
        <v>7.5625</v>
      </c>
      <c r="F16" s="10">
        <f>STDEVPA(D11:D16)</f>
        <v>4.269562819149824E-2</v>
      </c>
      <c r="G16" s="17">
        <f>(F16/E16)*100</f>
        <v>0.56457029013551385</v>
      </c>
      <c r="I16" s="148"/>
      <c r="J16" s="47">
        <v>3.2</v>
      </c>
      <c r="K16" s="8" t="s">
        <v>3</v>
      </c>
      <c r="L16" s="73">
        <v>7.8</v>
      </c>
      <c r="M16" s="18">
        <f>AVERAGE(L11:L16)</f>
        <v>7.8916666666666666</v>
      </c>
      <c r="N16" s="10">
        <f>STDEVPA(L11:L16)</f>
        <v>8.1223286206741435E-2</v>
      </c>
      <c r="O16" s="17">
        <f>(N16/M16)*100</f>
        <v>1.0292285474983076</v>
      </c>
      <c r="Q16" s="145"/>
      <c r="R16" s="66">
        <v>3.4</v>
      </c>
      <c r="S16" s="22" t="s">
        <v>2</v>
      </c>
      <c r="T16" s="10">
        <v>0.9</v>
      </c>
      <c r="U16" s="16">
        <f>AVERAGE(T5:T16)</f>
        <v>0.86875000000000002</v>
      </c>
      <c r="V16" s="10">
        <f>STDEVPA(T5:T16)</f>
        <v>2.9092166757851989E-2</v>
      </c>
      <c r="W16" s="17">
        <f>(V16/U16)*100</f>
        <v>3.348738619608862</v>
      </c>
    </row>
    <row r="17" spans="1:23" x14ac:dyDescent="0.25">
      <c r="A17" s="149">
        <v>1</v>
      </c>
      <c r="B17" s="45">
        <v>1.1000000000000001</v>
      </c>
      <c r="C17" s="4" t="s">
        <v>4</v>
      </c>
      <c r="D17" s="74">
        <v>7.1749999999999998</v>
      </c>
      <c r="E17" s="20"/>
      <c r="F17" s="15"/>
      <c r="G17" s="2"/>
      <c r="I17" s="149">
        <v>1</v>
      </c>
      <c r="J17" s="45">
        <v>1.1000000000000001</v>
      </c>
      <c r="K17" s="4" t="s">
        <v>4</v>
      </c>
      <c r="L17" s="74">
        <v>7.15</v>
      </c>
      <c r="M17" s="20"/>
      <c r="N17" s="15"/>
      <c r="O17" s="2"/>
      <c r="Q17" s="146">
        <v>1</v>
      </c>
      <c r="R17" s="75">
        <v>1.1000000000000001</v>
      </c>
      <c r="S17" s="2" t="s">
        <v>3</v>
      </c>
      <c r="T17" s="5">
        <v>1.175</v>
      </c>
      <c r="U17" s="2"/>
      <c r="V17" s="15"/>
      <c r="W17" s="2"/>
    </row>
    <row r="18" spans="1:23" x14ac:dyDescent="0.25">
      <c r="A18" s="147"/>
      <c r="B18" s="46">
        <v>1.2</v>
      </c>
      <c r="C18" s="6" t="s">
        <v>4</v>
      </c>
      <c r="D18" s="72">
        <v>7.1749999999999998</v>
      </c>
      <c r="E18" s="22"/>
      <c r="F18" s="1"/>
      <c r="G18" s="7"/>
      <c r="I18" s="147"/>
      <c r="J18" s="46">
        <v>1.2</v>
      </c>
      <c r="K18" s="6" t="s">
        <v>4</v>
      </c>
      <c r="L18" s="72">
        <v>7.2249999999999996</v>
      </c>
      <c r="M18" s="22"/>
      <c r="N18" s="1"/>
      <c r="O18" s="7"/>
      <c r="Q18" s="144"/>
      <c r="R18" s="44">
        <v>1.2</v>
      </c>
      <c r="S18" s="7" t="s">
        <v>3</v>
      </c>
      <c r="T18" s="3">
        <v>1.075</v>
      </c>
      <c r="U18" s="7"/>
      <c r="V18" s="1"/>
      <c r="W18" s="7"/>
    </row>
    <row r="19" spans="1:23" x14ac:dyDescent="0.25">
      <c r="A19" s="147">
        <v>2</v>
      </c>
      <c r="B19" s="46">
        <v>2.1</v>
      </c>
      <c r="C19" s="6" t="s">
        <v>4</v>
      </c>
      <c r="D19" s="72">
        <v>7.15</v>
      </c>
      <c r="E19" s="22"/>
      <c r="F19" s="1"/>
      <c r="G19" s="7"/>
      <c r="I19" s="147">
        <v>2</v>
      </c>
      <c r="J19" s="46">
        <v>2.1</v>
      </c>
      <c r="K19" s="6" t="s">
        <v>4</v>
      </c>
      <c r="L19" s="72">
        <v>7.1</v>
      </c>
      <c r="M19" s="22"/>
      <c r="N19" s="1"/>
      <c r="O19" s="7"/>
      <c r="Q19" s="144"/>
      <c r="R19" s="44">
        <v>1.3</v>
      </c>
      <c r="S19" s="7" t="s">
        <v>3</v>
      </c>
      <c r="T19" s="3">
        <v>1.125</v>
      </c>
      <c r="U19" s="7"/>
      <c r="V19" s="1"/>
      <c r="W19" s="7"/>
    </row>
    <row r="20" spans="1:23" x14ac:dyDescent="0.25">
      <c r="A20" s="147"/>
      <c r="B20" s="46">
        <v>2.2000000000000002</v>
      </c>
      <c r="C20" s="6" t="s">
        <v>4</v>
      </c>
      <c r="D20" s="72">
        <v>7.15</v>
      </c>
      <c r="E20" s="23"/>
      <c r="F20" s="1"/>
      <c r="G20" s="7"/>
      <c r="I20" s="147"/>
      <c r="J20" s="46">
        <v>2.2000000000000002</v>
      </c>
      <c r="K20" s="6" t="s">
        <v>4</v>
      </c>
      <c r="L20" s="72">
        <v>7.1749999999999998</v>
      </c>
      <c r="M20" s="23"/>
      <c r="N20" s="1"/>
      <c r="O20" s="7"/>
      <c r="Q20" s="144"/>
      <c r="R20" s="44">
        <v>1.4</v>
      </c>
      <c r="S20" s="7" t="s">
        <v>3</v>
      </c>
      <c r="T20" s="3">
        <v>1.125</v>
      </c>
      <c r="U20" s="12"/>
      <c r="V20" s="1"/>
      <c r="W20" s="7"/>
    </row>
    <row r="21" spans="1:23" x14ac:dyDescent="0.25">
      <c r="A21" s="147">
        <v>3</v>
      </c>
      <c r="B21" s="46">
        <v>3.1</v>
      </c>
      <c r="C21" s="6" t="s">
        <v>4</v>
      </c>
      <c r="D21" s="72">
        <v>7.125</v>
      </c>
      <c r="E21" s="23"/>
      <c r="F21" s="1"/>
      <c r="G21" s="7"/>
      <c r="I21" s="147">
        <v>3</v>
      </c>
      <c r="J21" s="46">
        <v>3.1</v>
      </c>
      <c r="K21" s="6" t="s">
        <v>4</v>
      </c>
      <c r="L21" s="72">
        <v>7.0250000000000004</v>
      </c>
      <c r="M21" s="23"/>
      <c r="N21" s="1"/>
      <c r="O21" s="7"/>
      <c r="Q21" s="144">
        <v>2</v>
      </c>
      <c r="R21" s="44">
        <v>2.1</v>
      </c>
      <c r="S21" s="7" t="s">
        <v>3</v>
      </c>
      <c r="T21" s="3">
        <v>1.175</v>
      </c>
      <c r="U21" s="7"/>
      <c r="V21" s="1"/>
      <c r="W21" s="7"/>
    </row>
    <row r="22" spans="1:23" ht="15.75" thickBot="1" x14ac:dyDescent="0.3">
      <c r="A22" s="148"/>
      <c r="B22" s="47">
        <v>3.2</v>
      </c>
      <c r="C22" s="8" t="s">
        <v>4</v>
      </c>
      <c r="D22" s="73">
        <v>7.1</v>
      </c>
      <c r="E22" s="18">
        <f>AVERAGE(D17:D22)</f>
        <v>7.145833333333333</v>
      </c>
      <c r="F22" s="10">
        <f>STDEVPA(D17:D22)</f>
        <v>2.6679684322636926E-2</v>
      </c>
      <c r="G22" s="17">
        <f>(F22/E22)*100</f>
        <v>0.37336001384448175</v>
      </c>
      <c r="I22" s="148"/>
      <c r="J22" s="47">
        <v>3.2</v>
      </c>
      <c r="K22" s="8" t="s">
        <v>4</v>
      </c>
      <c r="L22" s="73">
        <v>7.1</v>
      </c>
      <c r="M22" s="18">
        <f>AVERAGE(L17:L22)</f>
        <v>7.1291666666666673</v>
      </c>
      <c r="N22" s="10">
        <f>STDEVPA(L17:L22)</f>
        <v>6.3601406343640476E-2</v>
      </c>
      <c r="O22" s="17">
        <f>(N22/M22)*100</f>
        <v>0.89212960388507967</v>
      </c>
      <c r="Q22" s="144"/>
      <c r="R22" s="44">
        <v>2.2000000000000002</v>
      </c>
      <c r="S22" s="7" t="s">
        <v>3</v>
      </c>
      <c r="T22" s="3">
        <v>1.125</v>
      </c>
      <c r="U22" s="7"/>
      <c r="V22" s="1"/>
      <c r="W22" s="7"/>
    </row>
    <row r="23" spans="1:23" x14ac:dyDescent="0.25">
      <c r="A23" s="149">
        <v>1</v>
      </c>
      <c r="B23" s="45">
        <v>1.1000000000000001</v>
      </c>
      <c r="C23" s="4" t="s">
        <v>5</v>
      </c>
      <c r="D23" s="74">
        <v>7.05</v>
      </c>
      <c r="E23" s="20"/>
      <c r="F23" s="15"/>
      <c r="G23" s="2"/>
      <c r="I23" s="149">
        <v>1</v>
      </c>
      <c r="J23" s="45">
        <v>1.1000000000000001</v>
      </c>
      <c r="K23" s="4" t="s">
        <v>5</v>
      </c>
      <c r="L23" s="74">
        <v>7</v>
      </c>
      <c r="M23" s="20"/>
      <c r="N23" s="15"/>
      <c r="O23" s="2"/>
      <c r="Q23" s="144"/>
      <c r="R23" s="44">
        <v>2.2999999999999998</v>
      </c>
      <c r="S23" s="7" t="s">
        <v>3</v>
      </c>
      <c r="T23" s="3">
        <v>1.2</v>
      </c>
      <c r="U23" s="7"/>
      <c r="V23" s="1"/>
      <c r="W23" s="7"/>
    </row>
    <row r="24" spans="1:23" x14ac:dyDescent="0.25">
      <c r="A24" s="147"/>
      <c r="B24" s="46">
        <v>1.2</v>
      </c>
      <c r="C24" s="6" t="s">
        <v>5</v>
      </c>
      <c r="D24" s="72">
        <v>7.0750000000000002</v>
      </c>
      <c r="E24" s="23"/>
      <c r="F24" s="1"/>
      <c r="G24" s="7"/>
      <c r="I24" s="147"/>
      <c r="J24" s="46">
        <v>1.2</v>
      </c>
      <c r="K24" s="6" t="s">
        <v>5</v>
      </c>
      <c r="L24" s="72">
        <v>6.9749999999999996</v>
      </c>
      <c r="M24" s="23"/>
      <c r="N24" s="1"/>
      <c r="O24" s="7"/>
      <c r="Q24" s="144"/>
      <c r="R24" s="44">
        <v>2.4</v>
      </c>
      <c r="S24" s="7" t="s">
        <v>3</v>
      </c>
      <c r="T24" s="3">
        <v>1.175</v>
      </c>
      <c r="U24" s="7"/>
      <c r="V24" s="1"/>
      <c r="W24" s="7"/>
    </row>
    <row r="25" spans="1:23" x14ac:dyDescent="0.25">
      <c r="A25" s="147">
        <v>2</v>
      </c>
      <c r="B25" s="46">
        <v>2.1</v>
      </c>
      <c r="C25" s="6" t="s">
        <v>5</v>
      </c>
      <c r="D25" s="72">
        <v>7.05</v>
      </c>
      <c r="E25" s="22"/>
      <c r="F25" s="1"/>
      <c r="G25" s="7"/>
      <c r="I25" s="147">
        <v>2</v>
      </c>
      <c r="J25" s="46">
        <v>2.1</v>
      </c>
      <c r="K25" s="6" t="s">
        <v>5</v>
      </c>
      <c r="L25" s="72">
        <v>7.0750000000000002</v>
      </c>
      <c r="M25" s="22"/>
      <c r="N25" s="1"/>
      <c r="O25" s="7"/>
      <c r="Q25" s="144">
        <v>3</v>
      </c>
      <c r="R25" s="44">
        <v>3.1</v>
      </c>
      <c r="S25" s="7" t="s">
        <v>3</v>
      </c>
      <c r="T25" s="3">
        <v>1.175</v>
      </c>
      <c r="U25" s="7"/>
      <c r="V25" s="1"/>
      <c r="W25" s="7"/>
    </row>
    <row r="26" spans="1:23" x14ac:dyDescent="0.25">
      <c r="A26" s="147"/>
      <c r="B26" s="46">
        <v>2.2000000000000002</v>
      </c>
      <c r="C26" s="6" t="s">
        <v>5</v>
      </c>
      <c r="D26" s="72">
        <v>7.0750000000000002</v>
      </c>
      <c r="E26" s="23"/>
      <c r="F26" s="1"/>
      <c r="G26" s="7"/>
      <c r="I26" s="147"/>
      <c r="J26" s="46">
        <v>2.2000000000000002</v>
      </c>
      <c r="K26" s="6" t="s">
        <v>5</v>
      </c>
      <c r="L26" s="72">
        <v>7.0250000000000004</v>
      </c>
      <c r="M26" s="23"/>
      <c r="N26" s="1"/>
      <c r="O26" s="7"/>
      <c r="Q26" s="144"/>
      <c r="R26" s="44">
        <v>3.2</v>
      </c>
      <c r="S26" s="7" t="s">
        <v>3</v>
      </c>
      <c r="T26" s="3">
        <v>1.175</v>
      </c>
      <c r="U26" s="7"/>
      <c r="V26" s="1"/>
      <c r="W26" s="7"/>
    </row>
    <row r="27" spans="1:23" x14ac:dyDescent="0.25">
      <c r="A27" s="147">
        <v>3</v>
      </c>
      <c r="B27" s="46">
        <v>3.1</v>
      </c>
      <c r="C27" s="6" t="s">
        <v>5</v>
      </c>
      <c r="D27" s="72">
        <v>7.1</v>
      </c>
      <c r="E27" s="22"/>
      <c r="F27" s="1"/>
      <c r="G27" s="7"/>
      <c r="I27" s="147">
        <v>3</v>
      </c>
      <c r="J27" s="46">
        <v>3.1</v>
      </c>
      <c r="K27" s="6" t="s">
        <v>5</v>
      </c>
      <c r="L27" s="72">
        <v>6.875</v>
      </c>
      <c r="M27" s="22"/>
      <c r="N27" s="1"/>
      <c r="O27" s="7"/>
      <c r="Q27" s="144"/>
      <c r="R27" s="44">
        <v>3.3</v>
      </c>
      <c r="S27" s="7" t="s">
        <v>3</v>
      </c>
      <c r="T27" s="3">
        <v>1.2250000000000001</v>
      </c>
      <c r="U27" s="12"/>
      <c r="V27" s="1"/>
      <c r="W27" s="7"/>
    </row>
    <row r="28" spans="1:23" ht="15.75" thickBot="1" x14ac:dyDescent="0.3">
      <c r="A28" s="148"/>
      <c r="B28" s="47">
        <v>3.2</v>
      </c>
      <c r="C28" s="8" t="s">
        <v>5</v>
      </c>
      <c r="D28" s="73">
        <v>7.05</v>
      </c>
      <c r="E28" s="18">
        <f>AVERAGE(D23:D28)</f>
        <v>7.0666666666666664</v>
      </c>
      <c r="F28" s="10">
        <f>STDEVPA(D23:D28)</f>
        <v>1.8633899812498248E-2</v>
      </c>
      <c r="G28" s="17">
        <f>(F28/E28)*100</f>
        <v>0.26368726149761673</v>
      </c>
      <c r="I28" s="148"/>
      <c r="J28" s="47">
        <v>3.2</v>
      </c>
      <c r="K28" s="8" t="s">
        <v>5</v>
      </c>
      <c r="L28" s="73">
        <v>6.9749999999999996</v>
      </c>
      <c r="M28" s="18">
        <f>AVERAGE(L23:L28)</f>
        <v>6.9875000000000007</v>
      </c>
      <c r="N28" s="10">
        <f>STDEVPA(L23:L28)</f>
        <v>6.0810497997193541E-2</v>
      </c>
      <c r="O28" s="17">
        <f>(N28/M28)*100</f>
        <v>0.87027546328720617</v>
      </c>
      <c r="Q28" s="145"/>
      <c r="R28" s="47">
        <v>3.4</v>
      </c>
      <c r="S28" s="9" t="s">
        <v>3</v>
      </c>
      <c r="T28" s="3">
        <v>1.175</v>
      </c>
      <c r="U28" s="12">
        <f>AVERAGE(T17:T28)</f>
        <v>1.1604166666666669</v>
      </c>
      <c r="V28" s="3">
        <f>STDEVPA(T17:T28)</f>
        <v>3.8808200021244105E-2</v>
      </c>
      <c r="W28" s="21">
        <f>(V28/U28)*100</f>
        <v>3.3443332154752543</v>
      </c>
    </row>
    <row r="29" spans="1:23" x14ac:dyDescent="0.25">
      <c r="Q29" s="146">
        <v>1</v>
      </c>
      <c r="R29" s="75">
        <v>1.1000000000000001</v>
      </c>
      <c r="S29" s="2" t="s">
        <v>4</v>
      </c>
      <c r="T29" s="5">
        <v>1.2749999999999999</v>
      </c>
      <c r="U29" s="2"/>
      <c r="V29" s="15"/>
      <c r="W29" s="2"/>
    </row>
    <row r="30" spans="1:23" x14ac:dyDescent="0.25">
      <c r="Q30" s="144"/>
      <c r="R30" s="44">
        <v>1.2</v>
      </c>
      <c r="S30" s="7" t="s">
        <v>4</v>
      </c>
      <c r="T30" s="3">
        <v>1.2250000000000001</v>
      </c>
      <c r="U30" s="7"/>
      <c r="V30" s="1"/>
      <c r="W30" s="7"/>
    </row>
    <row r="31" spans="1:23" x14ac:dyDescent="0.25">
      <c r="Q31" s="144"/>
      <c r="R31" s="44">
        <v>1.3</v>
      </c>
      <c r="S31" s="7" t="s">
        <v>4</v>
      </c>
      <c r="T31" s="3">
        <v>1.25</v>
      </c>
      <c r="U31" s="7"/>
      <c r="V31" s="1"/>
      <c r="W31" s="7"/>
    </row>
    <row r="32" spans="1:23" x14ac:dyDescent="0.25">
      <c r="Q32" s="144"/>
      <c r="R32" s="44">
        <v>1.4</v>
      </c>
      <c r="S32" s="7" t="s">
        <v>4</v>
      </c>
      <c r="T32" s="3">
        <v>1.25</v>
      </c>
      <c r="U32" s="7"/>
      <c r="V32" s="1"/>
      <c r="W32" s="7"/>
    </row>
    <row r="33" spans="17:23" x14ac:dyDescent="0.25">
      <c r="Q33" s="144">
        <v>2</v>
      </c>
      <c r="R33" s="44">
        <v>2.1</v>
      </c>
      <c r="S33" s="7" t="s">
        <v>4</v>
      </c>
      <c r="T33" s="3">
        <v>1.2250000000000001</v>
      </c>
      <c r="U33" s="7"/>
      <c r="V33" s="1"/>
      <c r="W33" s="7"/>
    </row>
    <row r="34" spans="17:23" x14ac:dyDescent="0.25">
      <c r="Q34" s="144"/>
      <c r="R34" s="44">
        <v>2.2000000000000002</v>
      </c>
      <c r="S34" s="7" t="s">
        <v>4</v>
      </c>
      <c r="T34" s="3">
        <v>1.2</v>
      </c>
      <c r="U34" s="7"/>
      <c r="V34" s="1"/>
      <c r="W34" s="7"/>
    </row>
    <row r="35" spans="17:23" x14ac:dyDescent="0.25">
      <c r="Q35" s="144"/>
      <c r="R35" s="44">
        <v>2.2999999999999998</v>
      </c>
      <c r="S35" s="7" t="s">
        <v>4</v>
      </c>
      <c r="T35" s="3">
        <v>1.25</v>
      </c>
      <c r="U35" s="7"/>
      <c r="V35" s="1"/>
      <c r="W35" s="7"/>
    </row>
    <row r="36" spans="17:23" x14ac:dyDescent="0.25">
      <c r="Q36" s="144"/>
      <c r="R36" s="44">
        <v>2.4</v>
      </c>
      <c r="S36" s="7" t="s">
        <v>4</v>
      </c>
      <c r="T36" s="3">
        <v>1.2250000000000001</v>
      </c>
      <c r="U36" s="12"/>
      <c r="V36" s="1"/>
      <c r="W36" s="7"/>
    </row>
    <row r="37" spans="17:23" x14ac:dyDescent="0.25">
      <c r="Q37" s="144">
        <v>3</v>
      </c>
      <c r="R37" s="44">
        <v>3.1</v>
      </c>
      <c r="S37" s="7" t="s">
        <v>4</v>
      </c>
      <c r="T37" s="3">
        <v>1.2250000000000001</v>
      </c>
      <c r="U37" s="7"/>
      <c r="V37" s="1"/>
      <c r="W37" s="7"/>
    </row>
    <row r="38" spans="17:23" x14ac:dyDescent="0.25">
      <c r="Q38" s="144"/>
      <c r="R38" s="44">
        <v>3.2</v>
      </c>
      <c r="S38" s="7" t="s">
        <v>4</v>
      </c>
      <c r="T38" s="3">
        <v>1.2250000000000001</v>
      </c>
      <c r="U38" s="7"/>
      <c r="V38" s="1"/>
      <c r="W38" s="7"/>
    </row>
    <row r="39" spans="17:23" x14ac:dyDescent="0.25">
      <c r="Q39" s="144"/>
      <c r="R39" s="44">
        <v>3.3</v>
      </c>
      <c r="S39" s="7" t="s">
        <v>4</v>
      </c>
      <c r="T39" s="3">
        <v>1.2</v>
      </c>
      <c r="U39" s="12"/>
      <c r="V39" s="1"/>
      <c r="W39" s="7"/>
    </row>
    <row r="40" spans="17:23" ht="15.75" thickBot="1" x14ac:dyDescent="0.3">
      <c r="Q40" s="145"/>
      <c r="R40" s="47">
        <v>3.4</v>
      </c>
      <c r="S40" s="9" t="s">
        <v>4</v>
      </c>
      <c r="T40" s="10">
        <v>1.2250000000000001</v>
      </c>
      <c r="U40" s="16">
        <f>AVERAGE(T29:T40)</f>
        <v>1.23125</v>
      </c>
      <c r="V40" s="10">
        <f>STDEVPA(T29:T40)</f>
        <v>2.0728904939721231E-2</v>
      </c>
      <c r="W40" s="17">
        <f>(V40/U40)*100</f>
        <v>1.6835658834291354</v>
      </c>
    </row>
    <row r="41" spans="17:23" x14ac:dyDescent="0.25">
      <c r="Q41" s="146">
        <v>1</v>
      </c>
      <c r="R41" s="75">
        <v>1.1000000000000001</v>
      </c>
      <c r="S41" s="2" t="s">
        <v>5</v>
      </c>
      <c r="T41" s="5">
        <v>1.45</v>
      </c>
      <c r="U41" s="2"/>
      <c r="V41" s="15"/>
      <c r="W41" s="2"/>
    </row>
    <row r="42" spans="17:23" x14ac:dyDescent="0.25">
      <c r="Q42" s="144"/>
      <c r="R42" s="44">
        <v>1.2</v>
      </c>
      <c r="S42" s="7" t="s">
        <v>5</v>
      </c>
      <c r="T42" s="3">
        <v>1.4</v>
      </c>
      <c r="U42" s="7"/>
      <c r="V42" s="1"/>
      <c r="W42" s="7"/>
    </row>
    <row r="43" spans="17:23" x14ac:dyDescent="0.25">
      <c r="Q43" s="144"/>
      <c r="R43" s="44">
        <v>1.3</v>
      </c>
      <c r="S43" s="7" t="s">
        <v>5</v>
      </c>
      <c r="T43" s="3">
        <v>1.5</v>
      </c>
      <c r="U43" s="7"/>
      <c r="V43" s="1"/>
      <c r="W43" s="7"/>
    </row>
    <row r="44" spans="17:23" x14ac:dyDescent="0.25">
      <c r="Q44" s="144"/>
      <c r="R44" s="44">
        <v>1.4</v>
      </c>
      <c r="S44" s="7" t="s">
        <v>5</v>
      </c>
      <c r="T44" s="3">
        <v>1.425</v>
      </c>
      <c r="U44" s="12"/>
      <c r="V44" s="1"/>
      <c r="W44" s="7"/>
    </row>
    <row r="45" spans="17:23" x14ac:dyDescent="0.25">
      <c r="Q45" s="144">
        <v>2</v>
      </c>
      <c r="R45" s="44">
        <v>2.1</v>
      </c>
      <c r="S45" s="7" t="s">
        <v>5</v>
      </c>
      <c r="T45" s="3">
        <v>1.375</v>
      </c>
      <c r="U45" s="7"/>
      <c r="V45" s="1"/>
      <c r="W45" s="7"/>
    </row>
    <row r="46" spans="17:23" x14ac:dyDescent="0.25">
      <c r="Q46" s="144"/>
      <c r="R46" s="44">
        <v>2.2000000000000002</v>
      </c>
      <c r="S46" s="7" t="s">
        <v>5</v>
      </c>
      <c r="T46" s="3">
        <v>1.4</v>
      </c>
      <c r="U46" s="7"/>
      <c r="V46" s="1"/>
      <c r="W46" s="7"/>
    </row>
    <row r="47" spans="17:23" x14ac:dyDescent="0.25">
      <c r="Q47" s="144"/>
      <c r="R47" s="44">
        <v>2.2999999999999998</v>
      </c>
      <c r="S47" s="7" t="s">
        <v>5</v>
      </c>
      <c r="T47" s="3">
        <v>1.4</v>
      </c>
      <c r="U47" s="7"/>
      <c r="V47" s="1"/>
      <c r="W47" s="7"/>
    </row>
    <row r="48" spans="17:23" x14ac:dyDescent="0.25">
      <c r="Q48" s="144"/>
      <c r="R48" s="44">
        <v>2.4</v>
      </c>
      <c r="S48" s="7" t="s">
        <v>5</v>
      </c>
      <c r="T48" s="3">
        <v>1.4</v>
      </c>
      <c r="U48" s="12"/>
      <c r="V48" s="1"/>
      <c r="W48" s="7"/>
    </row>
    <row r="49" spans="17:23" x14ac:dyDescent="0.25">
      <c r="Q49" s="144">
        <v>3</v>
      </c>
      <c r="R49" s="44">
        <v>3.1</v>
      </c>
      <c r="S49" s="7" t="s">
        <v>5</v>
      </c>
      <c r="T49" s="3">
        <v>1.4</v>
      </c>
      <c r="U49" s="7"/>
      <c r="V49" s="1"/>
      <c r="W49" s="7"/>
    </row>
    <row r="50" spans="17:23" x14ac:dyDescent="0.25">
      <c r="Q50" s="144"/>
      <c r="R50" s="44">
        <v>3.2</v>
      </c>
      <c r="S50" s="7" t="s">
        <v>5</v>
      </c>
      <c r="T50" s="3">
        <v>1.425</v>
      </c>
      <c r="U50" s="7"/>
      <c r="V50" s="1"/>
      <c r="W50" s="7"/>
    </row>
    <row r="51" spans="17:23" x14ac:dyDescent="0.25">
      <c r="Q51" s="144"/>
      <c r="R51" s="44">
        <v>3.3</v>
      </c>
      <c r="S51" s="7" t="s">
        <v>5</v>
      </c>
      <c r="T51" s="3">
        <v>1.4</v>
      </c>
      <c r="U51" s="7"/>
      <c r="V51" s="1"/>
      <c r="W51" s="7"/>
    </row>
    <row r="52" spans="17:23" ht="15.75" thickBot="1" x14ac:dyDescent="0.3">
      <c r="Q52" s="145"/>
      <c r="R52" s="47">
        <v>3.4</v>
      </c>
      <c r="S52" s="9" t="s">
        <v>5</v>
      </c>
      <c r="T52" s="10">
        <v>1.45</v>
      </c>
      <c r="U52" s="16">
        <f>AVERAGE(T41:T52)</f>
        <v>1.4187500000000002</v>
      </c>
      <c r="V52" s="10">
        <f>STDEVPA(T41:T52)</f>
        <v>3.2475952641916474E-2</v>
      </c>
      <c r="W52" s="17">
        <f>(V52/U52)*100</f>
        <v>2.2890539307077686</v>
      </c>
    </row>
  </sheetData>
  <mergeCells count="37">
    <mergeCell ref="I27:I28"/>
    <mergeCell ref="I5:I6"/>
    <mergeCell ref="I7:I8"/>
    <mergeCell ref="A27:A28"/>
    <mergeCell ref="A5:A6"/>
    <mergeCell ref="A7:A8"/>
    <mergeCell ref="A9:A10"/>
    <mergeCell ref="A11:A12"/>
    <mergeCell ref="A13:A14"/>
    <mergeCell ref="A15:A16"/>
    <mergeCell ref="A17:A18"/>
    <mergeCell ref="A19:A20"/>
    <mergeCell ref="A21:A22"/>
    <mergeCell ref="A23:A24"/>
    <mergeCell ref="A25:A26"/>
    <mergeCell ref="Q49:Q52"/>
    <mergeCell ref="Q25:Q28"/>
    <mergeCell ref="Q29:Q32"/>
    <mergeCell ref="Q33:Q36"/>
    <mergeCell ref="Q37:Q40"/>
    <mergeCell ref="Q41:Q44"/>
    <mergeCell ref="Q45:Q48"/>
    <mergeCell ref="Q21:Q24"/>
    <mergeCell ref="I19:I20"/>
    <mergeCell ref="I21:I22"/>
    <mergeCell ref="I23:I24"/>
    <mergeCell ref="I25:I26"/>
    <mergeCell ref="A1:B1"/>
    <mergeCell ref="Q5:Q8"/>
    <mergeCell ref="Q9:Q12"/>
    <mergeCell ref="Q13:Q16"/>
    <mergeCell ref="Q17:Q20"/>
    <mergeCell ref="I9:I10"/>
    <mergeCell ref="I11:I12"/>
    <mergeCell ref="I13:I14"/>
    <mergeCell ref="I15:I16"/>
    <mergeCell ref="I17:I1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810930-8579-48EA-A425-DAE2A7591E95}">
  <sheetPr>
    <tabColor rgb="FF00B0F0"/>
  </sheetPr>
  <dimension ref="A1:P100"/>
  <sheetViews>
    <sheetView workbookViewId="0">
      <selection sqref="A1:B1"/>
    </sheetView>
  </sheetViews>
  <sheetFormatPr defaultRowHeight="15" x14ac:dyDescent="0.25"/>
  <cols>
    <col min="1" max="1" width="14.5703125" bestFit="1" customWidth="1"/>
    <col min="2" max="2" width="17.140625" bestFit="1" customWidth="1"/>
    <col min="4" max="4" width="11.28515625" bestFit="1" customWidth="1"/>
    <col min="5" max="5" width="11.5703125" bestFit="1" customWidth="1"/>
    <col min="9" max="9" width="4.140625" customWidth="1"/>
    <col min="10" max="10" width="14.42578125" customWidth="1"/>
    <col min="11" max="11" width="17.140625" bestFit="1" customWidth="1"/>
    <col min="13" max="13" width="16.85546875" bestFit="1" customWidth="1"/>
  </cols>
  <sheetData>
    <row r="1" spans="1:16" s="24" customFormat="1" x14ac:dyDescent="0.25">
      <c r="A1" s="143" t="s">
        <v>100</v>
      </c>
      <c r="B1" s="143"/>
    </row>
    <row r="2" spans="1:16" s="24" customFormat="1" x14ac:dyDescent="0.25">
      <c r="A2" s="129" t="s">
        <v>94</v>
      </c>
      <c r="B2" s="128" t="s">
        <v>101</v>
      </c>
      <c r="C2" s="128"/>
      <c r="D2" s="128"/>
      <c r="E2" s="128"/>
      <c r="F2" s="128"/>
      <c r="G2" s="128"/>
      <c r="H2" s="128"/>
    </row>
    <row r="3" spans="1:16" ht="15.75" thickBot="1" x14ac:dyDescent="0.3"/>
    <row r="4" spans="1:16" ht="15.75" thickBot="1" x14ac:dyDescent="0.3">
      <c r="A4" s="52" t="s">
        <v>65</v>
      </c>
      <c r="B4" s="53" t="s">
        <v>64</v>
      </c>
      <c r="C4" s="77" t="s">
        <v>0</v>
      </c>
      <c r="D4" s="78" t="s">
        <v>14</v>
      </c>
      <c r="E4" s="79" t="s">
        <v>13</v>
      </c>
      <c r="F4" s="54" t="s">
        <v>68</v>
      </c>
      <c r="G4" s="53" t="s">
        <v>6</v>
      </c>
      <c r="H4" s="54" t="s">
        <v>7</v>
      </c>
      <c r="J4" s="52" t="s">
        <v>65</v>
      </c>
      <c r="K4" s="53" t="s">
        <v>64</v>
      </c>
      <c r="L4" s="80" t="s">
        <v>0</v>
      </c>
      <c r="M4" s="81" t="s">
        <v>66</v>
      </c>
      <c r="N4" s="82" t="s">
        <v>68</v>
      </c>
      <c r="O4" s="83" t="s">
        <v>6</v>
      </c>
      <c r="P4" s="54" t="s">
        <v>7</v>
      </c>
    </row>
    <row r="5" spans="1:16" x14ac:dyDescent="0.25">
      <c r="A5" s="146">
        <v>1</v>
      </c>
      <c r="B5" s="57">
        <v>1.1000000000000001</v>
      </c>
      <c r="C5" s="45" t="s">
        <v>12</v>
      </c>
      <c r="D5" s="85">
        <v>1962.4138262200668</v>
      </c>
      <c r="E5" s="71">
        <f>D5*0.009807</f>
        <v>19.245392393740193</v>
      </c>
      <c r="F5" s="20"/>
      <c r="G5" s="15"/>
      <c r="H5" s="2"/>
      <c r="J5" s="146">
        <v>1</v>
      </c>
      <c r="K5" s="57">
        <v>1.1000000000000001</v>
      </c>
      <c r="L5" s="45" t="s">
        <v>12</v>
      </c>
      <c r="M5" s="71">
        <v>35.021000000000001</v>
      </c>
      <c r="N5" s="22"/>
      <c r="O5" s="1"/>
      <c r="P5" s="2"/>
    </row>
    <row r="6" spans="1:16" x14ac:dyDescent="0.25">
      <c r="A6" s="144"/>
      <c r="B6" s="58">
        <v>1.2</v>
      </c>
      <c r="C6" s="46" t="s">
        <v>12</v>
      </c>
      <c r="D6" s="86">
        <v>1477.7142284839865</v>
      </c>
      <c r="E6" s="72">
        <f>D6*0.009807</f>
        <v>14.491943438742455</v>
      </c>
      <c r="F6" s="22"/>
      <c r="G6" s="1"/>
      <c r="H6" s="7"/>
      <c r="J6" s="144"/>
      <c r="K6" s="58">
        <v>1.2</v>
      </c>
      <c r="L6" s="46" t="s">
        <v>12</v>
      </c>
      <c r="M6" s="72">
        <v>35.244999999999997</v>
      </c>
      <c r="N6" s="22"/>
      <c r="O6" s="1"/>
      <c r="P6" s="7"/>
    </row>
    <row r="7" spans="1:16" x14ac:dyDescent="0.25">
      <c r="A7" s="144"/>
      <c r="B7" s="58">
        <v>1.3</v>
      </c>
      <c r="C7" s="46" t="s">
        <v>12</v>
      </c>
      <c r="D7" s="86">
        <v>1748.9593873495407</v>
      </c>
      <c r="E7" s="72">
        <f t="shared" ref="E7:E28" si="0">D7*0.009807</f>
        <v>17.152044711736945</v>
      </c>
      <c r="F7" s="22"/>
      <c r="G7" s="1"/>
      <c r="H7" s="7"/>
      <c r="J7" s="144"/>
      <c r="K7" s="58">
        <v>1.3</v>
      </c>
      <c r="L7" s="46" t="s">
        <v>12</v>
      </c>
      <c r="M7" s="72">
        <v>34.947000000000003</v>
      </c>
      <c r="N7" s="22"/>
      <c r="O7" s="1"/>
      <c r="P7" s="7"/>
    </row>
    <row r="8" spans="1:16" x14ac:dyDescent="0.25">
      <c r="A8" s="144"/>
      <c r="B8" s="58">
        <v>1.4</v>
      </c>
      <c r="C8" s="46" t="s">
        <v>12</v>
      </c>
      <c r="D8" s="86">
        <v>1410.8435429341839</v>
      </c>
      <c r="E8" s="72">
        <f t="shared" si="0"/>
        <v>13.83614262555554</v>
      </c>
      <c r="F8" s="22"/>
      <c r="G8" s="1"/>
      <c r="H8" s="7"/>
      <c r="J8" s="144"/>
      <c r="K8" s="58">
        <v>1.4</v>
      </c>
      <c r="L8" s="46" t="s">
        <v>12</v>
      </c>
      <c r="M8" s="72">
        <v>35.125</v>
      </c>
      <c r="N8" s="22"/>
      <c r="O8" s="1"/>
      <c r="P8" s="7"/>
    </row>
    <row r="9" spans="1:16" x14ac:dyDescent="0.25">
      <c r="A9" s="144"/>
      <c r="B9" s="58">
        <v>1.5</v>
      </c>
      <c r="C9" s="46" t="s">
        <v>12</v>
      </c>
      <c r="D9" s="86">
        <v>1563.8986529210167</v>
      </c>
      <c r="E9" s="72">
        <f t="shared" si="0"/>
        <v>15.33715408919641</v>
      </c>
      <c r="F9" s="22"/>
      <c r="G9" s="1"/>
      <c r="H9" s="7"/>
      <c r="J9" s="144"/>
      <c r="K9" s="58">
        <v>1.5</v>
      </c>
      <c r="L9" s="46" t="s">
        <v>12</v>
      </c>
      <c r="M9" s="72">
        <v>35.024999999999999</v>
      </c>
      <c r="N9" s="22"/>
      <c r="O9" s="1"/>
      <c r="P9" s="7"/>
    </row>
    <row r="10" spans="1:16" x14ac:dyDescent="0.25">
      <c r="A10" s="144"/>
      <c r="B10" s="58">
        <v>1.6</v>
      </c>
      <c r="C10" s="46" t="s">
        <v>12</v>
      </c>
      <c r="D10" s="86">
        <v>1524.4434434799666</v>
      </c>
      <c r="E10" s="72">
        <f t="shared" si="0"/>
        <v>14.950216850208033</v>
      </c>
      <c r="F10" s="22"/>
      <c r="G10" s="1"/>
      <c r="H10" s="7"/>
      <c r="J10" s="144"/>
      <c r="K10" s="58">
        <v>1.6</v>
      </c>
      <c r="L10" s="46" t="s">
        <v>12</v>
      </c>
      <c r="M10" s="72">
        <v>34.689</v>
      </c>
      <c r="N10" s="22"/>
      <c r="O10" s="1"/>
      <c r="P10" s="7"/>
    </row>
    <row r="11" spans="1:16" x14ac:dyDescent="0.25">
      <c r="A11" s="144"/>
      <c r="B11" s="58">
        <v>1.7</v>
      </c>
      <c r="C11" s="46" t="s">
        <v>12</v>
      </c>
      <c r="D11" s="86">
        <v>1695.6835673541241</v>
      </c>
      <c r="E11" s="72">
        <f t="shared" si="0"/>
        <v>16.629568745041894</v>
      </c>
      <c r="F11" s="22"/>
      <c r="G11" s="1"/>
      <c r="H11" s="7"/>
      <c r="J11" s="144"/>
      <c r="K11" s="58">
        <v>1.7</v>
      </c>
      <c r="L11" s="46" t="s">
        <v>12</v>
      </c>
      <c r="M11" s="72">
        <v>34.731000000000002</v>
      </c>
      <c r="N11" s="22"/>
      <c r="O11" s="1"/>
      <c r="P11" s="7"/>
    </row>
    <row r="12" spans="1:16" x14ac:dyDescent="0.25">
      <c r="A12" s="144"/>
      <c r="B12" s="58">
        <v>1.8</v>
      </c>
      <c r="C12" s="46" t="s">
        <v>12</v>
      </c>
      <c r="D12" s="86">
        <v>1491.1460559828311</v>
      </c>
      <c r="E12" s="72">
        <f t="shared" si="0"/>
        <v>14.623669371023624</v>
      </c>
      <c r="F12" s="23"/>
      <c r="G12" s="1"/>
      <c r="H12" s="7"/>
      <c r="J12" s="144"/>
      <c r="K12" s="58">
        <v>1.8</v>
      </c>
      <c r="L12" s="46" t="s">
        <v>12</v>
      </c>
      <c r="M12" s="72">
        <v>35.061</v>
      </c>
      <c r="N12" s="23"/>
      <c r="O12" s="1"/>
      <c r="P12" s="7"/>
    </row>
    <row r="13" spans="1:16" x14ac:dyDescent="0.25">
      <c r="A13" s="144">
        <v>2</v>
      </c>
      <c r="B13" s="58">
        <v>2.1</v>
      </c>
      <c r="C13" s="46" t="s">
        <v>12</v>
      </c>
      <c r="D13" s="86">
        <v>1883.6014391390236</v>
      </c>
      <c r="E13" s="72">
        <f t="shared" si="0"/>
        <v>18.472479313636402</v>
      </c>
      <c r="F13" s="22"/>
      <c r="G13" s="1"/>
      <c r="H13" s="7"/>
      <c r="J13" s="144">
        <v>2</v>
      </c>
      <c r="K13" s="58">
        <v>2.1</v>
      </c>
      <c r="L13" s="46" t="s">
        <v>12</v>
      </c>
      <c r="M13" s="72">
        <v>35.655000000000001</v>
      </c>
      <c r="N13" s="22"/>
      <c r="O13" s="1"/>
      <c r="P13" s="7"/>
    </row>
    <row r="14" spans="1:16" x14ac:dyDescent="0.25">
      <c r="A14" s="144"/>
      <c r="B14" s="58">
        <v>2.2000000000000002</v>
      </c>
      <c r="C14" s="46" t="s">
        <v>12</v>
      </c>
      <c r="D14" s="86">
        <v>2008.4533069755284</v>
      </c>
      <c r="E14" s="72">
        <f t="shared" si="0"/>
        <v>19.696901581509007</v>
      </c>
      <c r="F14" s="22"/>
      <c r="G14" s="1"/>
      <c r="H14" s="7"/>
      <c r="J14" s="144"/>
      <c r="K14" s="58">
        <v>2.2000000000000002</v>
      </c>
      <c r="L14" s="46" t="s">
        <v>12</v>
      </c>
      <c r="M14" s="72">
        <v>35.503</v>
      </c>
      <c r="N14" s="22"/>
      <c r="O14" s="1"/>
      <c r="P14" s="7"/>
    </row>
    <row r="15" spans="1:16" x14ac:dyDescent="0.25">
      <c r="A15" s="144"/>
      <c r="B15" s="58">
        <v>2.2999999999999998</v>
      </c>
      <c r="C15" s="46" t="s">
        <v>12</v>
      </c>
      <c r="D15" s="86">
        <v>1868.9528221994919</v>
      </c>
      <c r="E15" s="72">
        <f t="shared" si="0"/>
        <v>18.328820327310417</v>
      </c>
      <c r="F15" s="22"/>
      <c r="G15" s="1"/>
      <c r="H15" s="7"/>
      <c r="J15" s="144"/>
      <c r="K15" s="58">
        <v>2.2999999999999998</v>
      </c>
      <c r="L15" s="46" t="s">
        <v>12</v>
      </c>
      <c r="M15" s="72">
        <v>36.005000000000003</v>
      </c>
      <c r="N15" s="22"/>
      <c r="O15" s="1"/>
      <c r="P15" s="7"/>
    </row>
    <row r="16" spans="1:16" x14ac:dyDescent="0.25">
      <c r="A16" s="144"/>
      <c r="B16" s="58">
        <v>2.4</v>
      </c>
      <c r="C16" s="46" t="s">
        <v>12</v>
      </c>
      <c r="D16" s="86">
        <v>1304.1658644615393</v>
      </c>
      <c r="E16" s="72">
        <f t="shared" si="0"/>
        <v>12.789954632774316</v>
      </c>
      <c r="F16" s="22"/>
      <c r="G16" s="1"/>
      <c r="H16" s="7"/>
      <c r="J16" s="144"/>
      <c r="K16" s="58">
        <v>2.4</v>
      </c>
      <c r="L16" s="46" t="s">
        <v>12</v>
      </c>
      <c r="M16" s="72">
        <v>35.273000000000003</v>
      </c>
      <c r="N16" s="22"/>
      <c r="O16" s="1"/>
      <c r="P16" s="7"/>
    </row>
    <row r="17" spans="1:16" x14ac:dyDescent="0.25">
      <c r="A17" s="144"/>
      <c r="B17" s="58">
        <v>2.5</v>
      </c>
      <c r="C17" s="46" t="s">
        <v>12</v>
      </c>
      <c r="D17" s="86">
        <v>1471.6843374592484</v>
      </c>
      <c r="E17" s="72">
        <f t="shared" si="0"/>
        <v>14.432808297462849</v>
      </c>
      <c r="F17" s="22"/>
      <c r="G17" s="1"/>
      <c r="H17" s="7"/>
      <c r="J17" s="144"/>
      <c r="K17" s="58">
        <v>2.5</v>
      </c>
      <c r="L17" s="46" t="s">
        <v>12</v>
      </c>
      <c r="M17" s="72">
        <v>35.113</v>
      </c>
      <c r="N17" s="22"/>
      <c r="O17" s="1"/>
      <c r="P17" s="7"/>
    </row>
    <row r="18" spans="1:16" x14ac:dyDescent="0.25">
      <c r="A18" s="144"/>
      <c r="B18" s="58">
        <v>2.6</v>
      </c>
      <c r="C18" s="46" t="s">
        <v>12</v>
      </c>
      <c r="D18" s="86">
        <v>1970.9287676920706</v>
      </c>
      <c r="E18" s="72">
        <f t="shared" si="0"/>
        <v>19.328898424756137</v>
      </c>
      <c r="F18" s="22"/>
      <c r="G18" s="1"/>
      <c r="H18" s="7"/>
      <c r="J18" s="144"/>
      <c r="K18" s="58">
        <v>2.6</v>
      </c>
      <c r="L18" s="46" t="s">
        <v>12</v>
      </c>
      <c r="M18" s="72">
        <v>35.219000000000001</v>
      </c>
      <c r="N18" s="22"/>
      <c r="O18" s="1"/>
      <c r="P18" s="7"/>
    </row>
    <row r="19" spans="1:16" x14ac:dyDescent="0.25">
      <c r="A19" s="144"/>
      <c r="B19" s="58">
        <v>2.7</v>
      </c>
      <c r="C19" s="46" t="s">
        <v>12</v>
      </c>
      <c r="D19" s="86">
        <v>1522.6911226416757</v>
      </c>
      <c r="E19" s="72">
        <f t="shared" si="0"/>
        <v>14.933031839746914</v>
      </c>
      <c r="F19" s="22"/>
      <c r="G19" s="1"/>
      <c r="H19" s="7"/>
      <c r="J19" s="144"/>
      <c r="K19" s="58">
        <v>2.7</v>
      </c>
      <c r="L19" s="46" t="s">
        <v>12</v>
      </c>
      <c r="M19" s="72">
        <v>35.180999999999997</v>
      </c>
      <c r="N19" s="22"/>
      <c r="O19" s="1"/>
      <c r="P19" s="7"/>
    </row>
    <row r="20" spans="1:16" x14ac:dyDescent="0.25">
      <c r="A20" s="144"/>
      <c r="B20" s="58">
        <v>2.8</v>
      </c>
      <c r="C20" s="46" t="s">
        <v>12</v>
      </c>
      <c r="D20" s="86">
        <v>2179.3078519817268</v>
      </c>
      <c r="E20" s="72">
        <f t="shared" si="0"/>
        <v>21.372472104384794</v>
      </c>
      <c r="F20" s="23"/>
      <c r="G20" s="1"/>
      <c r="H20" s="7"/>
      <c r="J20" s="144"/>
      <c r="K20" s="58">
        <v>2.8</v>
      </c>
      <c r="L20" s="46" t="s">
        <v>12</v>
      </c>
      <c r="M20" s="72">
        <v>35.021000000000001</v>
      </c>
      <c r="N20" s="23"/>
      <c r="O20" s="1"/>
      <c r="P20" s="7"/>
    </row>
    <row r="21" spans="1:16" x14ac:dyDescent="0.25">
      <c r="A21" s="144">
        <v>3</v>
      </c>
      <c r="B21" s="58">
        <v>3.1</v>
      </c>
      <c r="C21" s="46" t="s">
        <v>12</v>
      </c>
      <c r="D21" s="86">
        <v>1591.2337432238976</v>
      </c>
      <c r="E21" s="72">
        <f t="shared" si="0"/>
        <v>15.605229319796763</v>
      </c>
      <c r="F21" s="22"/>
      <c r="G21" s="1"/>
      <c r="H21" s="7"/>
      <c r="J21" s="144">
        <v>3</v>
      </c>
      <c r="K21" s="58">
        <v>3.1</v>
      </c>
      <c r="L21" s="46" t="s">
        <v>12</v>
      </c>
      <c r="M21" s="72">
        <v>34.527000000000001</v>
      </c>
      <c r="N21" s="22"/>
      <c r="O21" s="1"/>
      <c r="P21" s="7"/>
    </row>
    <row r="22" spans="1:16" x14ac:dyDescent="0.25">
      <c r="A22" s="144"/>
      <c r="B22" s="58">
        <v>3.2</v>
      </c>
      <c r="C22" s="46" t="s">
        <v>12</v>
      </c>
      <c r="D22" s="86">
        <v>1967.6431660143076</v>
      </c>
      <c r="E22" s="72">
        <f t="shared" si="0"/>
        <v>19.296676529102314</v>
      </c>
      <c r="F22" s="22"/>
      <c r="G22" s="1"/>
      <c r="H22" s="7"/>
      <c r="J22" s="144"/>
      <c r="K22" s="58">
        <v>3.2</v>
      </c>
      <c r="L22" s="46" t="s">
        <v>12</v>
      </c>
      <c r="M22" s="72">
        <v>35.079000000000001</v>
      </c>
      <c r="N22" s="22"/>
      <c r="O22" s="1"/>
      <c r="P22" s="7"/>
    </row>
    <row r="23" spans="1:16" x14ac:dyDescent="0.25">
      <c r="A23" s="144"/>
      <c r="B23" s="58">
        <v>3.3</v>
      </c>
      <c r="C23" s="46" t="s">
        <v>12</v>
      </c>
      <c r="D23" s="86">
        <v>1917.2136091875911</v>
      </c>
      <c r="E23" s="72">
        <f t="shared" si="0"/>
        <v>18.802113865302704</v>
      </c>
      <c r="F23" s="22"/>
      <c r="G23" s="1"/>
      <c r="H23" s="7"/>
      <c r="J23" s="144"/>
      <c r="K23" s="58">
        <v>3.3</v>
      </c>
      <c r="L23" s="46" t="s">
        <v>12</v>
      </c>
      <c r="M23" s="72">
        <v>35.372999999999998</v>
      </c>
      <c r="N23" s="22"/>
      <c r="O23" s="1"/>
      <c r="P23" s="7"/>
    </row>
    <row r="24" spans="1:16" x14ac:dyDescent="0.25">
      <c r="A24" s="144"/>
      <c r="B24" s="58">
        <v>3.4</v>
      </c>
      <c r="C24" s="46" t="s">
        <v>12</v>
      </c>
      <c r="D24" s="86">
        <v>1434.3264600955592</v>
      </c>
      <c r="E24" s="72">
        <f t="shared" si="0"/>
        <v>14.066439594157149</v>
      </c>
      <c r="F24" s="22"/>
      <c r="G24" s="1"/>
      <c r="H24" s="7"/>
      <c r="J24" s="144"/>
      <c r="K24" s="58">
        <v>3.4</v>
      </c>
      <c r="L24" s="46" t="s">
        <v>12</v>
      </c>
      <c r="M24" s="72">
        <v>34.418999999999997</v>
      </c>
      <c r="N24" s="22"/>
      <c r="O24" s="1"/>
      <c r="P24" s="7"/>
    </row>
    <row r="25" spans="1:16" x14ac:dyDescent="0.25">
      <c r="A25" s="144"/>
      <c r="B25" s="58">
        <v>3.5</v>
      </c>
      <c r="C25" s="46" t="s">
        <v>12</v>
      </c>
      <c r="D25" s="86">
        <v>2071.4871676370908</v>
      </c>
      <c r="E25" s="72">
        <f t="shared" si="0"/>
        <v>20.31507465301695</v>
      </c>
      <c r="F25" s="22"/>
      <c r="G25" s="1"/>
      <c r="H25" s="7"/>
      <c r="J25" s="144"/>
      <c r="K25" s="58">
        <v>3.5</v>
      </c>
      <c r="L25" s="46" t="s">
        <v>12</v>
      </c>
      <c r="M25" s="72">
        <v>35.125</v>
      </c>
      <c r="N25" s="22"/>
      <c r="O25" s="1"/>
      <c r="P25" s="7"/>
    </row>
    <row r="26" spans="1:16" x14ac:dyDescent="0.25">
      <c r="A26" s="144"/>
      <c r="B26" s="58">
        <v>3.6</v>
      </c>
      <c r="C26" s="46" t="s">
        <v>12</v>
      </c>
      <c r="D26" s="86">
        <v>1494.9272108010289</v>
      </c>
      <c r="E26" s="72">
        <f t="shared" si="0"/>
        <v>14.66075115632569</v>
      </c>
      <c r="F26" s="22"/>
      <c r="G26" s="1"/>
      <c r="H26" s="7"/>
      <c r="J26" s="144"/>
      <c r="K26" s="58">
        <v>3.6</v>
      </c>
      <c r="L26" s="46" t="s">
        <v>12</v>
      </c>
      <c r="M26" s="72">
        <v>34.817</v>
      </c>
      <c r="N26" s="22"/>
      <c r="O26" s="1"/>
      <c r="P26" s="7"/>
    </row>
    <row r="27" spans="1:16" x14ac:dyDescent="0.25">
      <c r="A27" s="144"/>
      <c r="B27" s="58">
        <v>3.7</v>
      </c>
      <c r="C27" s="46" t="s">
        <v>12</v>
      </c>
      <c r="D27" s="86">
        <v>1709.7262706794597</v>
      </c>
      <c r="E27" s="72">
        <f t="shared" si="0"/>
        <v>16.767285536553462</v>
      </c>
      <c r="F27" s="23"/>
      <c r="G27" s="1"/>
      <c r="H27" s="7"/>
      <c r="J27" s="144"/>
      <c r="K27" s="58">
        <v>3.7</v>
      </c>
      <c r="L27" s="46" t="s">
        <v>12</v>
      </c>
      <c r="M27" s="72">
        <v>34.972999999999999</v>
      </c>
      <c r="N27" s="22"/>
      <c r="O27" s="1"/>
      <c r="P27" s="7"/>
    </row>
    <row r="28" spans="1:16" ht="15.75" thickBot="1" x14ac:dyDescent="0.3">
      <c r="A28" s="145"/>
      <c r="B28" s="59">
        <v>3.8</v>
      </c>
      <c r="C28" s="47" t="s">
        <v>12</v>
      </c>
      <c r="D28" s="87">
        <v>2015.8528691831457</v>
      </c>
      <c r="E28" s="73">
        <f t="shared" si="0"/>
        <v>19.769469088079109</v>
      </c>
      <c r="F28" s="18">
        <f>AVERAGE(E5:E28)</f>
        <v>16.871022437048335</v>
      </c>
      <c r="G28" s="10">
        <f>STDEVPA(E5:E28)</f>
        <v>2.4265294490799261</v>
      </c>
      <c r="H28" s="17">
        <f>(G28/F28)*100</f>
        <v>14.382823910845671</v>
      </c>
      <c r="J28" s="145"/>
      <c r="K28" s="59">
        <v>3.8</v>
      </c>
      <c r="L28" s="47" t="s">
        <v>12</v>
      </c>
      <c r="M28" s="73">
        <v>35.204999999999998</v>
      </c>
      <c r="N28" s="18">
        <f>AVERAGE(M5:M28)</f>
        <v>35.097166666666666</v>
      </c>
      <c r="O28" s="10">
        <f>STDEVPA(M5:M28)</f>
        <v>0.33446370837838663</v>
      </c>
      <c r="P28" s="17">
        <f>(O28/N28)*100</f>
        <v>0.95296498305671384</v>
      </c>
    </row>
    <row r="29" spans="1:16" x14ac:dyDescent="0.25">
      <c r="A29" s="146">
        <v>1</v>
      </c>
      <c r="B29" s="57">
        <v>1.1000000000000001</v>
      </c>
      <c r="C29" s="84" t="s">
        <v>3</v>
      </c>
      <c r="D29" s="85">
        <v>1745.4728812387298</v>
      </c>
      <c r="E29" s="74">
        <f>D29*0.009807</f>
        <v>17.117852546308221</v>
      </c>
      <c r="F29" s="20"/>
      <c r="G29" s="15"/>
      <c r="H29" s="2"/>
      <c r="J29" s="146">
        <v>1</v>
      </c>
      <c r="K29" s="57">
        <v>1.1000000000000001</v>
      </c>
      <c r="L29" s="84" t="s">
        <v>3</v>
      </c>
      <c r="M29" s="74">
        <v>37.564999999999998</v>
      </c>
      <c r="N29" s="20"/>
      <c r="O29" s="15"/>
      <c r="P29" s="2"/>
    </row>
    <row r="30" spans="1:16" x14ac:dyDescent="0.25">
      <c r="A30" s="144"/>
      <c r="B30" s="58">
        <v>1.2</v>
      </c>
      <c r="C30" s="46" t="s">
        <v>3</v>
      </c>
      <c r="D30" s="86">
        <v>1802.084710678304</v>
      </c>
      <c r="E30" s="72">
        <f>D30*0.009807</f>
        <v>17.673044757622126</v>
      </c>
      <c r="F30" s="22"/>
      <c r="G30" s="1"/>
      <c r="H30" s="7"/>
      <c r="J30" s="144"/>
      <c r="K30" s="58">
        <v>1.2</v>
      </c>
      <c r="L30" s="46" t="s">
        <v>3</v>
      </c>
      <c r="M30" s="72">
        <v>37.396999999999998</v>
      </c>
      <c r="N30" s="22"/>
      <c r="O30" s="1"/>
      <c r="P30" s="7"/>
    </row>
    <row r="31" spans="1:16" x14ac:dyDescent="0.25">
      <c r="A31" s="144"/>
      <c r="B31" s="58">
        <v>1.3</v>
      </c>
      <c r="C31" s="46" t="s">
        <v>3</v>
      </c>
      <c r="D31" s="86">
        <v>1759.9205612374869</v>
      </c>
      <c r="E31" s="72">
        <f t="shared" ref="E31:E52" si="1">D31*0.009807</f>
        <v>17.259540944056035</v>
      </c>
      <c r="F31" s="22"/>
      <c r="G31" s="1"/>
      <c r="H31" s="7"/>
      <c r="J31" s="144"/>
      <c r="K31" s="58">
        <v>1.3</v>
      </c>
      <c r="L31" s="46" t="s">
        <v>3</v>
      </c>
      <c r="M31" s="72">
        <v>37.505000000000003</v>
      </c>
      <c r="N31" s="22"/>
      <c r="O31" s="1"/>
      <c r="P31" s="7"/>
    </row>
    <row r="32" spans="1:16" x14ac:dyDescent="0.25">
      <c r="A32" s="144"/>
      <c r="B32" s="58">
        <v>1.4</v>
      </c>
      <c r="C32" s="46" t="s">
        <v>3</v>
      </c>
      <c r="D32" s="86">
        <v>1779.9240765135437</v>
      </c>
      <c r="E32" s="72">
        <f t="shared" si="1"/>
        <v>17.455715418368321</v>
      </c>
      <c r="F32" s="22"/>
      <c r="G32" s="1"/>
      <c r="H32" s="7"/>
      <c r="J32" s="144"/>
      <c r="K32" s="58">
        <v>1.4</v>
      </c>
      <c r="L32" s="46" t="s">
        <v>3</v>
      </c>
      <c r="M32" s="72">
        <v>36.920999999999999</v>
      </c>
      <c r="N32" s="22"/>
      <c r="O32" s="1"/>
      <c r="P32" s="7"/>
    </row>
    <row r="33" spans="1:16" x14ac:dyDescent="0.25">
      <c r="A33" s="144"/>
      <c r="B33" s="58">
        <v>1.5</v>
      </c>
      <c r="C33" s="46" t="s">
        <v>3</v>
      </c>
      <c r="D33" s="86">
        <v>2022.3240409371354</v>
      </c>
      <c r="E33" s="72">
        <f t="shared" si="1"/>
        <v>19.832931869470485</v>
      </c>
      <c r="F33" s="22"/>
      <c r="G33" s="1"/>
      <c r="H33" s="7"/>
      <c r="J33" s="144"/>
      <c r="K33" s="58">
        <v>1.5</v>
      </c>
      <c r="L33" s="46" t="s">
        <v>3</v>
      </c>
      <c r="M33" s="72">
        <v>37.408999999999999</v>
      </c>
      <c r="N33" s="22"/>
      <c r="O33" s="1"/>
      <c r="P33" s="7"/>
    </row>
    <row r="34" spans="1:16" x14ac:dyDescent="0.25">
      <c r="A34" s="144"/>
      <c r="B34" s="58">
        <v>1.6</v>
      </c>
      <c r="C34" s="46" t="s">
        <v>3</v>
      </c>
      <c r="D34" s="86">
        <v>1635.3971109704214</v>
      </c>
      <c r="E34" s="72">
        <f t="shared" si="1"/>
        <v>16.038339467286921</v>
      </c>
      <c r="F34" s="22"/>
      <c r="G34" s="1"/>
      <c r="H34" s="7"/>
      <c r="J34" s="144"/>
      <c r="K34" s="58">
        <v>1.6</v>
      </c>
      <c r="L34" s="46" t="s">
        <v>3</v>
      </c>
      <c r="M34" s="72">
        <v>37.030999999999999</v>
      </c>
      <c r="N34" s="22"/>
      <c r="O34" s="1"/>
      <c r="P34" s="7"/>
    </row>
    <row r="35" spans="1:16" x14ac:dyDescent="0.25">
      <c r="A35" s="144"/>
      <c r="B35" s="58">
        <v>1.7</v>
      </c>
      <c r="C35" s="46" t="s">
        <v>3</v>
      </c>
      <c r="D35" s="86">
        <v>1615.1929334721597</v>
      </c>
      <c r="E35" s="72">
        <f t="shared" si="1"/>
        <v>15.84019709856147</v>
      </c>
      <c r="F35" s="22"/>
      <c r="G35" s="1"/>
      <c r="H35" s="7"/>
      <c r="J35" s="144"/>
      <c r="K35" s="58">
        <v>1.7</v>
      </c>
      <c r="L35" s="46" t="s">
        <v>3</v>
      </c>
      <c r="M35" s="72">
        <v>36.567</v>
      </c>
      <c r="N35" s="22"/>
      <c r="O35" s="1"/>
      <c r="P35" s="7"/>
    </row>
    <row r="36" spans="1:16" x14ac:dyDescent="0.25">
      <c r="A36" s="144"/>
      <c r="B36" s="58">
        <v>1.8</v>
      </c>
      <c r="C36" s="46" t="s">
        <v>3</v>
      </c>
      <c r="D36" s="86">
        <v>1874.14753122766</v>
      </c>
      <c r="E36" s="72">
        <f t="shared" si="1"/>
        <v>18.379764838749661</v>
      </c>
      <c r="F36" s="23"/>
      <c r="G36" s="1"/>
      <c r="H36" s="7"/>
      <c r="J36" s="144"/>
      <c r="K36" s="58">
        <v>1.8</v>
      </c>
      <c r="L36" s="46" t="s">
        <v>3</v>
      </c>
      <c r="M36" s="72">
        <v>37.015000000000001</v>
      </c>
      <c r="N36" s="23"/>
      <c r="O36" s="1"/>
      <c r="P36" s="7"/>
    </row>
    <row r="37" spans="1:16" x14ac:dyDescent="0.25">
      <c r="A37" s="144">
        <v>2</v>
      </c>
      <c r="B37" s="58">
        <v>2.1</v>
      </c>
      <c r="C37" s="46" t="s">
        <v>3</v>
      </c>
      <c r="D37" s="86">
        <v>1902.6521661348702</v>
      </c>
      <c r="E37" s="72">
        <f t="shared" si="1"/>
        <v>18.65930979328467</v>
      </c>
      <c r="F37" s="22"/>
      <c r="G37" s="1"/>
      <c r="H37" s="7"/>
      <c r="J37" s="144">
        <v>2</v>
      </c>
      <c r="K37" s="58">
        <v>2.1</v>
      </c>
      <c r="L37" s="46" t="s">
        <v>3</v>
      </c>
      <c r="M37" s="72">
        <v>37.369</v>
      </c>
      <c r="N37" s="22"/>
      <c r="O37" s="1"/>
      <c r="P37" s="7"/>
    </row>
    <row r="38" spans="1:16" x14ac:dyDescent="0.25">
      <c r="A38" s="144"/>
      <c r="B38" s="58">
        <v>2.2000000000000002</v>
      </c>
      <c r="C38" s="46" t="s">
        <v>3</v>
      </c>
      <c r="D38" s="86">
        <v>1893.8730292704247</v>
      </c>
      <c r="E38" s="72">
        <f t="shared" si="1"/>
        <v>18.573212798055053</v>
      </c>
      <c r="F38" s="22"/>
      <c r="G38" s="1"/>
      <c r="H38" s="7"/>
      <c r="J38" s="144"/>
      <c r="K38" s="58">
        <v>2.2000000000000002</v>
      </c>
      <c r="L38" s="46" t="s">
        <v>3</v>
      </c>
      <c r="M38" s="72">
        <v>37.378999999999998</v>
      </c>
      <c r="N38" s="22"/>
      <c r="O38" s="1"/>
      <c r="P38" s="7"/>
    </row>
    <row r="39" spans="1:16" x14ac:dyDescent="0.25">
      <c r="A39" s="144"/>
      <c r="B39" s="58">
        <v>2.2999999999999998</v>
      </c>
      <c r="C39" s="46" t="s">
        <v>3</v>
      </c>
      <c r="D39" s="86">
        <v>1961.4347582543776</v>
      </c>
      <c r="E39" s="72">
        <f t="shared" si="1"/>
        <v>19.235790674200679</v>
      </c>
      <c r="F39" s="22"/>
      <c r="G39" s="1"/>
      <c r="H39" s="7"/>
      <c r="J39" s="144"/>
      <c r="K39" s="58">
        <v>2.2999999999999998</v>
      </c>
      <c r="L39" s="46" t="s">
        <v>3</v>
      </c>
      <c r="M39" s="72">
        <v>37.331000000000003</v>
      </c>
      <c r="N39" s="22"/>
      <c r="O39" s="1"/>
      <c r="P39" s="7"/>
    </row>
    <row r="40" spans="1:16" x14ac:dyDescent="0.25">
      <c r="A40" s="144"/>
      <c r="B40" s="58">
        <v>2.4</v>
      </c>
      <c r="C40" s="46" t="s">
        <v>3</v>
      </c>
      <c r="D40" s="86">
        <v>1520.9478368928787</v>
      </c>
      <c r="E40" s="72">
        <f t="shared" si="1"/>
        <v>14.915935436408461</v>
      </c>
      <c r="F40" s="22"/>
      <c r="G40" s="1"/>
      <c r="H40" s="7"/>
      <c r="J40" s="144"/>
      <c r="K40" s="58">
        <v>2.4</v>
      </c>
      <c r="L40" s="46" t="s">
        <v>3</v>
      </c>
      <c r="M40" s="72">
        <v>37.311</v>
      </c>
      <c r="N40" s="22"/>
      <c r="O40" s="1"/>
      <c r="P40" s="7"/>
    </row>
    <row r="41" spans="1:16" x14ac:dyDescent="0.25">
      <c r="A41" s="144"/>
      <c r="B41" s="58">
        <v>2.5</v>
      </c>
      <c r="C41" s="46" t="s">
        <v>3</v>
      </c>
      <c r="D41" s="86">
        <v>1763.3147224720306</v>
      </c>
      <c r="E41" s="72">
        <f t="shared" si="1"/>
        <v>17.292827483283205</v>
      </c>
      <c r="F41" s="22"/>
      <c r="G41" s="1"/>
      <c r="H41" s="7"/>
      <c r="J41" s="144"/>
      <c r="K41" s="58">
        <v>2.5</v>
      </c>
      <c r="L41" s="46" t="s">
        <v>3</v>
      </c>
      <c r="M41" s="72">
        <v>37.286999999999999</v>
      </c>
      <c r="N41" s="22"/>
      <c r="O41" s="1"/>
      <c r="P41" s="7"/>
    </row>
    <row r="42" spans="1:16" x14ac:dyDescent="0.25">
      <c r="A42" s="144"/>
      <c r="B42" s="58">
        <v>2.6</v>
      </c>
      <c r="C42" s="46" t="s">
        <v>3</v>
      </c>
      <c r="D42" s="86">
        <v>2062.745997670077</v>
      </c>
      <c r="E42" s="72">
        <f t="shared" si="1"/>
        <v>20.229349999150443</v>
      </c>
      <c r="F42" s="22"/>
      <c r="G42" s="1"/>
      <c r="H42" s="7"/>
      <c r="J42" s="144"/>
      <c r="K42" s="58">
        <v>2.6</v>
      </c>
      <c r="L42" s="46" t="s">
        <v>3</v>
      </c>
      <c r="M42" s="72">
        <v>37.487000000000002</v>
      </c>
      <c r="N42" s="22"/>
      <c r="O42" s="1"/>
      <c r="P42" s="7"/>
    </row>
    <row r="43" spans="1:16" x14ac:dyDescent="0.25">
      <c r="A43" s="144"/>
      <c r="B43" s="58">
        <v>2.7</v>
      </c>
      <c r="C43" s="46" t="s">
        <v>3</v>
      </c>
      <c r="D43" s="86">
        <v>1864.124296924047</v>
      </c>
      <c r="E43" s="72">
        <f t="shared" si="1"/>
        <v>18.28146697993413</v>
      </c>
      <c r="F43" s="22"/>
      <c r="G43" s="1"/>
      <c r="H43" s="7"/>
      <c r="J43" s="144"/>
      <c r="K43" s="58">
        <v>2.7</v>
      </c>
      <c r="L43" s="46" t="s">
        <v>3</v>
      </c>
      <c r="M43" s="72">
        <v>37.447000000000003</v>
      </c>
      <c r="N43" s="22"/>
      <c r="O43" s="1"/>
      <c r="P43" s="7"/>
    </row>
    <row r="44" spans="1:16" x14ac:dyDescent="0.25">
      <c r="A44" s="144"/>
      <c r="B44" s="58">
        <v>2.8</v>
      </c>
      <c r="C44" s="46" t="s">
        <v>3</v>
      </c>
      <c r="D44" s="86">
        <v>1693.2572102937565</v>
      </c>
      <c r="E44" s="72">
        <f t="shared" si="1"/>
        <v>16.605773461350871</v>
      </c>
      <c r="F44" s="23"/>
      <c r="G44" s="1"/>
      <c r="H44" s="7"/>
      <c r="J44" s="144"/>
      <c r="K44" s="58">
        <v>2.8</v>
      </c>
      <c r="L44" s="46" t="s">
        <v>3</v>
      </c>
      <c r="M44" s="72">
        <v>37.273000000000003</v>
      </c>
      <c r="N44" s="22"/>
      <c r="O44" s="1"/>
      <c r="P44" s="7"/>
    </row>
    <row r="45" spans="1:16" x14ac:dyDescent="0.25">
      <c r="A45" s="144">
        <v>3</v>
      </c>
      <c r="B45" s="58">
        <v>3.1</v>
      </c>
      <c r="C45" s="46" t="s">
        <v>3</v>
      </c>
      <c r="D45" s="86">
        <v>1537.5057597755879</v>
      </c>
      <c r="E45" s="72">
        <f t="shared" si="1"/>
        <v>15.078318986119189</v>
      </c>
      <c r="F45" s="22"/>
      <c r="G45" s="1"/>
      <c r="H45" s="7"/>
      <c r="J45" s="144">
        <v>3</v>
      </c>
      <c r="K45" s="58">
        <v>3.1</v>
      </c>
      <c r="L45" s="46" t="s">
        <v>3</v>
      </c>
      <c r="M45" s="72">
        <v>37.459000000000003</v>
      </c>
      <c r="N45" s="22"/>
      <c r="O45" s="1"/>
      <c r="P45" s="7"/>
    </row>
    <row r="46" spans="1:16" x14ac:dyDescent="0.25">
      <c r="A46" s="144"/>
      <c r="B46" s="58">
        <v>3.2</v>
      </c>
      <c r="C46" s="46" t="s">
        <v>3</v>
      </c>
      <c r="D46" s="86">
        <v>1651.1196258022537</v>
      </c>
      <c r="E46" s="72">
        <f t="shared" si="1"/>
        <v>16.192530170242701</v>
      </c>
      <c r="F46" s="22"/>
      <c r="G46" s="1"/>
      <c r="H46" s="7"/>
      <c r="J46" s="144"/>
      <c r="K46" s="58">
        <v>3.2</v>
      </c>
      <c r="L46" s="46" t="s">
        <v>3</v>
      </c>
      <c r="M46" s="72">
        <v>36.853000000000002</v>
      </c>
      <c r="N46" s="22"/>
      <c r="O46" s="1"/>
      <c r="P46" s="7"/>
    </row>
    <row r="47" spans="1:16" x14ac:dyDescent="0.25">
      <c r="A47" s="144"/>
      <c r="B47" s="58">
        <v>3.3</v>
      </c>
      <c r="C47" s="46" t="s">
        <v>3</v>
      </c>
      <c r="D47" s="86">
        <v>1664.1753752816398</v>
      </c>
      <c r="E47" s="72">
        <f t="shared" si="1"/>
        <v>16.32056790538704</v>
      </c>
      <c r="F47" s="22"/>
      <c r="G47" s="1"/>
      <c r="H47" s="7"/>
      <c r="J47" s="144"/>
      <c r="K47" s="58">
        <v>3.3</v>
      </c>
      <c r="L47" s="46" t="s">
        <v>3</v>
      </c>
      <c r="M47" s="72">
        <v>37.087000000000003</v>
      </c>
      <c r="N47" s="22"/>
      <c r="O47" s="1"/>
      <c r="P47" s="7"/>
    </row>
    <row r="48" spans="1:16" x14ac:dyDescent="0.25">
      <c r="A48" s="144"/>
      <c r="B48" s="58">
        <v>3.4</v>
      </c>
      <c r="C48" s="46" t="s">
        <v>3</v>
      </c>
      <c r="D48" s="86">
        <v>1734.4080333840054</v>
      </c>
      <c r="E48" s="72">
        <f t="shared" si="1"/>
        <v>17.00933958339694</v>
      </c>
      <c r="F48" s="22"/>
      <c r="G48" s="1"/>
      <c r="H48" s="7"/>
      <c r="J48" s="144"/>
      <c r="K48" s="58">
        <v>3.4</v>
      </c>
      <c r="L48" s="46" t="s">
        <v>3</v>
      </c>
      <c r="M48" s="72">
        <v>37.024999999999999</v>
      </c>
      <c r="N48" s="22"/>
      <c r="O48" s="1"/>
      <c r="P48" s="7"/>
    </row>
    <row r="49" spans="1:16" x14ac:dyDescent="0.25">
      <c r="A49" s="144"/>
      <c r="B49" s="58">
        <v>3.5</v>
      </c>
      <c r="C49" s="46" t="s">
        <v>3</v>
      </c>
      <c r="D49" s="86">
        <v>1556.4685774632264</v>
      </c>
      <c r="E49" s="72">
        <f t="shared" si="1"/>
        <v>15.264287339181861</v>
      </c>
      <c r="F49" s="22"/>
      <c r="G49" s="1"/>
      <c r="H49" s="7"/>
      <c r="J49" s="144"/>
      <c r="K49" s="58">
        <v>3.5</v>
      </c>
      <c r="L49" s="46" t="s">
        <v>3</v>
      </c>
      <c r="M49" s="72">
        <v>37.087000000000003</v>
      </c>
      <c r="N49" s="22"/>
      <c r="O49" s="1"/>
      <c r="P49" s="7"/>
    </row>
    <row r="50" spans="1:16" x14ac:dyDescent="0.25">
      <c r="A50" s="144"/>
      <c r="B50" s="58">
        <v>3.6</v>
      </c>
      <c r="C50" s="46" t="s">
        <v>3</v>
      </c>
      <c r="D50" s="86">
        <v>1527.9867262934995</v>
      </c>
      <c r="E50" s="72">
        <f t="shared" si="1"/>
        <v>14.98496582476035</v>
      </c>
      <c r="F50" s="22"/>
      <c r="G50" s="1"/>
      <c r="H50" s="7"/>
      <c r="J50" s="144"/>
      <c r="K50" s="58">
        <v>3.6</v>
      </c>
      <c r="L50" s="46" t="s">
        <v>3</v>
      </c>
      <c r="M50" s="72">
        <v>37.703000000000003</v>
      </c>
      <c r="N50" s="22"/>
      <c r="O50" s="1"/>
      <c r="P50" s="7"/>
    </row>
    <row r="51" spans="1:16" x14ac:dyDescent="0.25">
      <c r="A51" s="144"/>
      <c r="B51" s="58">
        <v>3.7</v>
      </c>
      <c r="C51" s="46" t="s">
        <v>3</v>
      </c>
      <c r="D51" s="86">
        <v>1676.4033827191054</v>
      </c>
      <c r="E51" s="72">
        <f t="shared" si="1"/>
        <v>16.440487974326267</v>
      </c>
      <c r="F51" s="23"/>
      <c r="G51" s="1"/>
      <c r="H51" s="7"/>
      <c r="J51" s="144"/>
      <c r="K51" s="58">
        <v>3.7</v>
      </c>
      <c r="L51" s="46" t="s">
        <v>3</v>
      </c>
      <c r="M51" s="72">
        <v>37.079000000000001</v>
      </c>
      <c r="N51" s="23"/>
      <c r="O51" s="1"/>
      <c r="P51" s="7"/>
    </row>
    <row r="52" spans="1:16" ht="15.75" thickBot="1" x14ac:dyDescent="0.3">
      <c r="A52" s="145"/>
      <c r="B52" s="59">
        <v>3.8</v>
      </c>
      <c r="C52" s="47" t="s">
        <v>3</v>
      </c>
      <c r="D52" s="87">
        <v>1547.1000425342147</v>
      </c>
      <c r="E52" s="73">
        <f t="shared" si="1"/>
        <v>15.172410117133044</v>
      </c>
      <c r="F52" s="18">
        <f>AVERAGE(E29:E52)</f>
        <v>17.077248394443256</v>
      </c>
      <c r="G52" s="10">
        <f>STDEVPA(E29:E52)</f>
        <v>1.5167548016707149</v>
      </c>
      <c r="H52" s="17">
        <f>(G52/F52)*100</f>
        <v>8.8817282892263236</v>
      </c>
      <c r="J52" s="145"/>
      <c r="K52" s="59">
        <v>3.8</v>
      </c>
      <c r="L52" s="47" t="s">
        <v>3</v>
      </c>
      <c r="M52" s="73">
        <v>37.354999999999997</v>
      </c>
      <c r="N52" s="18">
        <f>AVERAGE(M29:M52)</f>
        <v>37.247583333333324</v>
      </c>
      <c r="O52" s="10">
        <f>STDEVPA(M29:M52)</f>
        <v>0.25636918637430339</v>
      </c>
      <c r="P52" s="17">
        <f>(O52/N52)*100</f>
        <v>0.68828408028521793</v>
      </c>
    </row>
    <row r="53" spans="1:16" x14ac:dyDescent="0.25">
      <c r="A53" s="146">
        <v>1</v>
      </c>
      <c r="B53" s="57">
        <v>1.1000000000000001</v>
      </c>
      <c r="C53" s="84" t="s">
        <v>4</v>
      </c>
      <c r="D53" s="85">
        <v>1804.2543709558952</v>
      </c>
      <c r="E53" s="74">
        <f>D53*0.009807</f>
        <v>17.694322615964463</v>
      </c>
      <c r="F53" s="20"/>
      <c r="G53" s="15"/>
      <c r="H53" s="2"/>
      <c r="J53" s="146">
        <v>1</v>
      </c>
      <c r="K53" s="57">
        <v>1.1000000000000001</v>
      </c>
      <c r="L53" s="84" t="s">
        <v>4</v>
      </c>
      <c r="M53" s="74">
        <v>37.110999999999997</v>
      </c>
      <c r="N53" s="20"/>
      <c r="O53" s="15"/>
      <c r="P53" s="2"/>
    </row>
    <row r="54" spans="1:16" x14ac:dyDescent="0.25">
      <c r="A54" s="144"/>
      <c r="B54" s="58">
        <v>1.2</v>
      </c>
      <c r="C54" s="46" t="s">
        <v>4</v>
      </c>
      <c r="D54" s="86">
        <v>1841.2389267860467</v>
      </c>
      <c r="E54" s="72">
        <f>D54*0.009807</f>
        <v>18.057030154990759</v>
      </c>
      <c r="F54" s="22"/>
      <c r="G54" s="1"/>
      <c r="H54" s="7"/>
      <c r="J54" s="144"/>
      <c r="K54" s="58">
        <v>1.2</v>
      </c>
      <c r="L54" s="46" t="s">
        <v>4</v>
      </c>
      <c r="M54" s="72">
        <v>37.029000000000003</v>
      </c>
      <c r="N54" s="22"/>
      <c r="O54" s="1"/>
      <c r="P54" s="7"/>
    </row>
    <row r="55" spans="1:16" x14ac:dyDescent="0.25">
      <c r="A55" s="144"/>
      <c r="B55" s="58">
        <v>1.3</v>
      </c>
      <c r="C55" s="46" t="s">
        <v>4</v>
      </c>
      <c r="D55" s="86">
        <v>1830.1774217869984</v>
      </c>
      <c r="E55" s="72">
        <f t="shared" ref="E55:E76" si="2">D55*0.009807</f>
        <v>17.948549975465092</v>
      </c>
      <c r="F55" s="22"/>
      <c r="G55" s="1"/>
      <c r="H55" s="7"/>
      <c r="J55" s="144"/>
      <c r="K55" s="58">
        <v>1.3</v>
      </c>
      <c r="L55" s="46" t="s">
        <v>4</v>
      </c>
      <c r="M55" s="72">
        <v>37.353000000000002</v>
      </c>
      <c r="N55" s="22"/>
      <c r="O55" s="1"/>
      <c r="P55" s="7"/>
    </row>
    <row r="56" spans="1:16" x14ac:dyDescent="0.25">
      <c r="A56" s="144"/>
      <c r="B56" s="58">
        <v>1.4</v>
      </c>
      <c r="C56" s="46" t="s">
        <v>4</v>
      </c>
      <c r="D56" s="86">
        <v>1624.2478162491584</v>
      </c>
      <c r="E56" s="72">
        <f t="shared" si="2"/>
        <v>15.928998333955496</v>
      </c>
      <c r="F56" s="22"/>
      <c r="G56" s="1"/>
      <c r="H56" s="7"/>
      <c r="J56" s="144"/>
      <c r="K56" s="58">
        <v>1.4</v>
      </c>
      <c r="L56" s="46" t="s">
        <v>4</v>
      </c>
      <c r="M56" s="72">
        <v>37.679000000000002</v>
      </c>
      <c r="N56" s="22"/>
      <c r="O56" s="1"/>
      <c r="P56" s="7"/>
    </row>
    <row r="57" spans="1:16" x14ac:dyDescent="0.25">
      <c r="A57" s="144"/>
      <c r="B57" s="58">
        <v>1.5</v>
      </c>
      <c r="C57" s="46" t="s">
        <v>4</v>
      </c>
      <c r="D57" s="86">
        <v>2113.5626450959526</v>
      </c>
      <c r="E57" s="72">
        <f t="shared" si="2"/>
        <v>20.727708860456005</v>
      </c>
      <c r="F57" s="22"/>
      <c r="G57" s="1"/>
      <c r="H57" s="7"/>
      <c r="J57" s="144"/>
      <c r="K57" s="58">
        <v>1.5</v>
      </c>
      <c r="L57" s="46" t="s">
        <v>4</v>
      </c>
      <c r="M57" s="72">
        <v>37.511000000000003</v>
      </c>
      <c r="N57" s="22"/>
      <c r="O57" s="1"/>
      <c r="P57" s="7"/>
    </row>
    <row r="58" spans="1:16" x14ac:dyDescent="0.25">
      <c r="A58" s="144"/>
      <c r="B58" s="58">
        <v>1.6</v>
      </c>
      <c r="C58" s="46" t="s">
        <v>4</v>
      </c>
      <c r="D58" s="86">
        <v>1893.498894281551</v>
      </c>
      <c r="E58" s="72">
        <f t="shared" si="2"/>
        <v>18.569543656219171</v>
      </c>
      <c r="F58" s="22"/>
      <c r="G58" s="1"/>
      <c r="H58" s="7"/>
      <c r="J58" s="144"/>
      <c r="K58" s="58">
        <v>1.6</v>
      </c>
      <c r="L58" s="46" t="s">
        <v>4</v>
      </c>
      <c r="M58" s="72">
        <v>37.454999999999998</v>
      </c>
      <c r="N58" s="22"/>
      <c r="O58" s="1"/>
      <c r="P58" s="7"/>
    </row>
    <row r="59" spans="1:16" x14ac:dyDescent="0.25">
      <c r="A59" s="144"/>
      <c r="B59" s="58">
        <v>1.7</v>
      </c>
      <c r="C59" s="46" t="s">
        <v>4</v>
      </c>
      <c r="D59" s="86">
        <v>1952.3807151098188</v>
      </c>
      <c r="E59" s="72">
        <f t="shared" si="2"/>
        <v>19.146997673081991</v>
      </c>
      <c r="F59" s="22"/>
      <c r="G59" s="1"/>
      <c r="H59" s="7"/>
      <c r="J59" s="144"/>
      <c r="K59" s="58">
        <v>1.7</v>
      </c>
      <c r="L59" s="46" t="s">
        <v>4</v>
      </c>
      <c r="M59" s="72">
        <v>37.225000000000001</v>
      </c>
      <c r="N59" s="22"/>
      <c r="O59" s="1"/>
      <c r="P59" s="7"/>
    </row>
    <row r="60" spans="1:16" x14ac:dyDescent="0.25">
      <c r="A60" s="144"/>
      <c r="B60" s="58">
        <v>1.8</v>
      </c>
      <c r="C60" s="46" t="s">
        <v>4</v>
      </c>
      <c r="D60" s="86">
        <v>1954.023637054122</v>
      </c>
      <c r="E60" s="72">
        <f t="shared" si="2"/>
        <v>19.163109808589773</v>
      </c>
      <c r="F60" s="23"/>
      <c r="G60" s="1"/>
      <c r="H60" s="7"/>
      <c r="J60" s="144"/>
      <c r="K60" s="58">
        <v>1.8</v>
      </c>
      <c r="L60" s="46" t="s">
        <v>4</v>
      </c>
      <c r="M60" s="72">
        <v>37.725000000000001</v>
      </c>
      <c r="N60" s="22"/>
      <c r="O60" s="1"/>
      <c r="P60" s="7"/>
    </row>
    <row r="61" spans="1:16" x14ac:dyDescent="0.25">
      <c r="A61" s="144">
        <v>2</v>
      </c>
      <c r="B61" s="58">
        <v>2.1</v>
      </c>
      <c r="C61" s="46" t="s">
        <v>4</v>
      </c>
      <c r="D61" s="86">
        <v>1514.7648162154908</v>
      </c>
      <c r="E61" s="72">
        <f t="shared" si="2"/>
        <v>14.855298552625317</v>
      </c>
      <c r="F61" s="22"/>
      <c r="G61" s="1"/>
      <c r="H61" s="7"/>
      <c r="J61" s="144">
        <v>2</v>
      </c>
      <c r="K61" s="58">
        <v>2.1</v>
      </c>
      <c r="L61" s="46" t="s">
        <v>4</v>
      </c>
      <c r="M61" s="72">
        <v>36.999000000000002</v>
      </c>
      <c r="N61" s="22"/>
      <c r="O61" s="1"/>
      <c r="P61" s="7"/>
    </row>
    <row r="62" spans="1:16" x14ac:dyDescent="0.25">
      <c r="A62" s="144"/>
      <c r="B62" s="58">
        <v>2.2000000000000002</v>
      </c>
      <c r="C62" s="46" t="s">
        <v>4</v>
      </c>
      <c r="D62" s="86">
        <v>1823.1884358875477</v>
      </c>
      <c r="E62" s="72">
        <f t="shared" si="2"/>
        <v>17.880008990749179</v>
      </c>
      <c r="F62" s="22"/>
      <c r="G62" s="1"/>
      <c r="H62" s="7"/>
      <c r="J62" s="144"/>
      <c r="K62" s="58">
        <v>2.2000000000000002</v>
      </c>
      <c r="L62" s="46" t="s">
        <v>4</v>
      </c>
      <c r="M62" s="72">
        <v>37.418999999999997</v>
      </c>
      <c r="N62" s="22"/>
      <c r="O62" s="1"/>
      <c r="P62" s="7"/>
    </row>
    <row r="63" spans="1:16" x14ac:dyDescent="0.25">
      <c r="A63" s="144"/>
      <c r="B63" s="58">
        <v>2.2999999999999998</v>
      </c>
      <c r="C63" s="46" t="s">
        <v>4</v>
      </c>
      <c r="D63" s="86">
        <v>1655.1055898056957</v>
      </c>
      <c r="E63" s="72">
        <f t="shared" si="2"/>
        <v>16.231620519224457</v>
      </c>
      <c r="F63" s="22"/>
      <c r="G63" s="1"/>
      <c r="H63" s="7"/>
      <c r="J63" s="144"/>
      <c r="K63" s="58">
        <v>2.2999999999999998</v>
      </c>
      <c r="L63" s="46" t="s">
        <v>4</v>
      </c>
      <c r="M63" s="72">
        <v>36.716999999999999</v>
      </c>
      <c r="N63" s="22"/>
      <c r="O63" s="1"/>
      <c r="P63" s="7"/>
    </row>
    <row r="64" spans="1:16" x14ac:dyDescent="0.25">
      <c r="A64" s="144"/>
      <c r="B64" s="58">
        <v>2.4</v>
      </c>
      <c r="C64" s="46" t="s">
        <v>4</v>
      </c>
      <c r="D64" s="86">
        <v>1495.8395054605651</v>
      </c>
      <c r="E64" s="72">
        <f t="shared" si="2"/>
        <v>14.669698030051761</v>
      </c>
      <c r="F64" s="22"/>
      <c r="G64" s="1"/>
      <c r="H64" s="7"/>
      <c r="J64" s="144"/>
      <c r="K64" s="58">
        <v>2.4</v>
      </c>
      <c r="L64" s="46" t="s">
        <v>4</v>
      </c>
      <c r="M64" s="72">
        <v>36.908999999999999</v>
      </c>
      <c r="N64" s="22"/>
      <c r="O64" s="1"/>
      <c r="P64" s="7"/>
    </row>
    <row r="65" spans="1:16" x14ac:dyDescent="0.25">
      <c r="A65" s="144"/>
      <c r="B65" s="58">
        <v>2.5</v>
      </c>
      <c r="C65" s="46" t="s">
        <v>4</v>
      </c>
      <c r="D65" s="86">
        <v>1732.3494525887224</v>
      </c>
      <c r="E65" s="72">
        <f t="shared" si="2"/>
        <v>16.989151081537599</v>
      </c>
      <c r="F65" s="22"/>
      <c r="G65" s="1"/>
      <c r="H65" s="7"/>
      <c r="J65" s="144"/>
      <c r="K65" s="58">
        <v>2.5</v>
      </c>
      <c r="L65" s="46" t="s">
        <v>4</v>
      </c>
      <c r="M65" s="72">
        <v>37.292999999999999</v>
      </c>
      <c r="N65" s="22"/>
      <c r="O65" s="1"/>
      <c r="P65" s="7"/>
    </row>
    <row r="66" spans="1:16" x14ac:dyDescent="0.25">
      <c r="A66" s="144"/>
      <c r="B66" s="58">
        <v>2.6</v>
      </c>
      <c r="C66" s="46" t="s">
        <v>4</v>
      </c>
      <c r="D66" s="86">
        <v>1717.0110463241272</v>
      </c>
      <c r="E66" s="72">
        <f t="shared" si="2"/>
        <v>16.838727331300714</v>
      </c>
      <c r="F66" s="22"/>
      <c r="G66" s="1"/>
      <c r="H66" s="7"/>
      <c r="J66" s="144"/>
      <c r="K66" s="58">
        <v>2.6</v>
      </c>
      <c r="L66" s="46" t="s">
        <v>4</v>
      </c>
      <c r="M66" s="72">
        <v>37.119</v>
      </c>
      <c r="N66" s="22"/>
      <c r="O66" s="1"/>
      <c r="P66" s="7"/>
    </row>
    <row r="67" spans="1:16" x14ac:dyDescent="0.25">
      <c r="A67" s="144"/>
      <c r="B67" s="58">
        <v>2.7</v>
      </c>
      <c r="C67" s="46" t="s">
        <v>4</v>
      </c>
      <c r="D67" s="86">
        <v>1455.3049763950116</v>
      </c>
      <c r="E67" s="72">
        <f t="shared" si="2"/>
        <v>14.272175903505879</v>
      </c>
      <c r="F67" s="22"/>
      <c r="G67" s="1"/>
      <c r="H67" s="7"/>
      <c r="J67" s="144"/>
      <c r="K67" s="58">
        <v>2.7</v>
      </c>
      <c r="L67" s="46" t="s">
        <v>4</v>
      </c>
      <c r="M67" s="72">
        <v>36.762999999999998</v>
      </c>
      <c r="N67" s="22"/>
      <c r="O67" s="1"/>
      <c r="P67" s="7"/>
    </row>
    <row r="68" spans="1:16" x14ac:dyDescent="0.25">
      <c r="A68" s="144"/>
      <c r="B68" s="58">
        <v>2.8</v>
      </c>
      <c r="C68" s="46" t="s">
        <v>4</v>
      </c>
      <c r="D68" s="86">
        <v>1656.2594192221657</v>
      </c>
      <c r="E68" s="72">
        <f t="shared" si="2"/>
        <v>16.242936124311779</v>
      </c>
      <c r="F68" s="23"/>
      <c r="G68" s="1"/>
      <c r="H68" s="7"/>
      <c r="J68" s="144"/>
      <c r="K68" s="58">
        <v>2.8</v>
      </c>
      <c r="L68" s="46" t="s">
        <v>4</v>
      </c>
      <c r="M68" s="72">
        <v>37.302999999999997</v>
      </c>
      <c r="N68" s="23"/>
      <c r="O68" s="1"/>
      <c r="P68" s="7"/>
    </row>
    <row r="69" spans="1:16" x14ac:dyDescent="0.25">
      <c r="A69" s="144">
        <v>3</v>
      </c>
      <c r="B69" s="58">
        <v>3.1</v>
      </c>
      <c r="C69" s="46" t="s">
        <v>4</v>
      </c>
      <c r="D69" s="86">
        <v>1793.5915893813381</v>
      </c>
      <c r="E69" s="72">
        <f t="shared" si="2"/>
        <v>17.589752717062783</v>
      </c>
      <c r="F69" s="22"/>
      <c r="G69" s="1"/>
      <c r="H69" s="7"/>
      <c r="J69" s="144">
        <v>3</v>
      </c>
      <c r="K69" s="58">
        <v>3.1</v>
      </c>
      <c r="L69" s="46" t="s">
        <v>4</v>
      </c>
      <c r="M69" s="72">
        <v>37.267000000000003</v>
      </c>
      <c r="N69" s="22"/>
      <c r="O69" s="1"/>
      <c r="P69" s="7"/>
    </row>
    <row r="70" spans="1:16" x14ac:dyDescent="0.25">
      <c r="A70" s="144"/>
      <c r="B70" s="58">
        <v>3.2</v>
      </c>
      <c r="C70" s="46" t="s">
        <v>4</v>
      </c>
      <c r="D70" s="86">
        <v>1845.1498853561282</v>
      </c>
      <c r="E70" s="72">
        <f t="shared" si="2"/>
        <v>18.095384925687547</v>
      </c>
      <c r="F70" s="22"/>
      <c r="G70" s="1"/>
      <c r="H70" s="7"/>
      <c r="J70" s="144"/>
      <c r="K70" s="58">
        <v>3.2</v>
      </c>
      <c r="L70" s="46" t="s">
        <v>4</v>
      </c>
      <c r="M70" s="72">
        <v>37.441000000000003</v>
      </c>
      <c r="N70" s="22"/>
      <c r="O70" s="1"/>
      <c r="P70" s="7"/>
    </row>
    <row r="71" spans="1:16" x14ac:dyDescent="0.25">
      <c r="A71" s="144"/>
      <c r="B71" s="58">
        <v>3.3</v>
      </c>
      <c r="C71" s="46" t="s">
        <v>4</v>
      </c>
      <c r="D71" s="86">
        <v>1761.159151193353</v>
      </c>
      <c r="E71" s="72">
        <f t="shared" si="2"/>
        <v>17.271687795753213</v>
      </c>
      <c r="F71" s="22"/>
      <c r="G71" s="1"/>
      <c r="H71" s="7"/>
      <c r="J71" s="144"/>
      <c r="K71" s="58">
        <v>3.3</v>
      </c>
      <c r="L71" s="46" t="s">
        <v>4</v>
      </c>
      <c r="M71" s="72">
        <v>37.253</v>
      </c>
      <c r="N71" s="22"/>
      <c r="O71" s="1"/>
      <c r="P71" s="7"/>
    </row>
    <row r="72" spans="1:16" x14ac:dyDescent="0.25">
      <c r="A72" s="144"/>
      <c r="B72" s="58">
        <v>3.4</v>
      </c>
      <c r="C72" s="46" t="s">
        <v>4</v>
      </c>
      <c r="D72" s="86">
        <v>1833.9126600597497</v>
      </c>
      <c r="E72" s="72">
        <f t="shared" si="2"/>
        <v>17.985181457205965</v>
      </c>
      <c r="F72" s="22"/>
      <c r="G72" s="1"/>
      <c r="H72" s="7"/>
      <c r="J72" s="144"/>
      <c r="K72" s="58">
        <v>3.4</v>
      </c>
      <c r="L72" s="46" t="s">
        <v>4</v>
      </c>
      <c r="M72" s="72">
        <v>37.012999999999998</v>
      </c>
      <c r="N72" s="22"/>
      <c r="O72" s="1"/>
      <c r="P72" s="7"/>
    </row>
    <row r="73" spans="1:16" x14ac:dyDescent="0.25">
      <c r="A73" s="144"/>
      <c r="B73" s="58">
        <v>3.5</v>
      </c>
      <c r="C73" s="46" t="s">
        <v>4</v>
      </c>
      <c r="D73" s="86">
        <v>2079.0497199291844</v>
      </c>
      <c r="E73" s="72">
        <f t="shared" si="2"/>
        <v>20.38924060334551</v>
      </c>
      <c r="F73" s="22"/>
      <c r="G73" s="1"/>
      <c r="H73" s="7"/>
      <c r="J73" s="144"/>
      <c r="K73" s="58">
        <v>3.5</v>
      </c>
      <c r="L73" s="46" t="s">
        <v>4</v>
      </c>
      <c r="M73" s="72">
        <v>37.061</v>
      </c>
      <c r="N73" s="22"/>
      <c r="O73" s="1"/>
      <c r="P73" s="7"/>
    </row>
    <row r="74" spans="1:16" x14ac:dyDescent="0.25">
      <c r="A74" s="144"/>
      <c r="B74" s="58">
        <v>3.6</v>
      </c>
      <c r="C74" s="46" t="s">
        <v>4</v>
      </c>
      <c r="D74" s="86">
        <v>2044.4726773598595</v>
      </c>
      <c r="E74" s="72">
        <f t="shared" si="2"/>
        <v>20.050143546868142</v>
      </c>
      <c r="F74" s="22"/>
      <c r="G74" s="1"/>
      <c r="H74" s="7"/>
      <c r="J74" s="144"/>
      <c r="K74" s="58">
        <v>3.6</v>
      </c>
      <c r="L74" s="46" t="s">
        <v>4</v>
      </c>
      <c r="M74" s="72">
        <v>36.890999999999998</v>
      </c>
      <c r="N74" s="22"/>
      <c r="O74" s="1"/>
      <c r="P74" s="7"/>
    </row>
    <row r="75" spans="1:16" x14ac:dyDescent="0.25">
      <c r="A75" s="144"/>
      <c r="B75" s="58">
        <v>3.7</v>
      </c>
      <c r="C75" s="46" t="s">
        <v>4</v>
      </c>
      <c r="D75" s="86">
        <v>1504.8977399423468</v>
      </c>
      <c r="E75" s="72">
        <f t="shared" si="2"/>
        <v>14.758532135614594</v>
      </c>
      <c r="F75" s="23"/>
      <c r="G75" s="1"/>
      <c r="H75" s="7"/>
      <c r="J75" s="144"/>
      <c r="K75" s="58">
        <v>3.7</v>
      </c>
      <c r="L75" s="46" t="s">
        <v>4</v>
      </c>
      <c r="M75" s="72">
        <v>37.237000000000002</v>
      </c>
      <c r="N75" s="23"/>
      <c r="O75" s="1"/>
      <c r="P75" s="7"/>
    </row>
    <row r="76" spans="1:16" ht="15.75" thickBot="1" x14ac:dyDescent="0.3">
      <c r="A76" s="145"/>
      <c r="B76" s="59">
        <v>3.8</v>
      </c>
      <c r="C76" s="47" t="s">
        <v>4</v>
      </c>
      <c r="D76" s="87">
        <v>1864.9906112700464</v>
      </c>
      <c r="E76" s="73">
        <f t="shared" si="2"/>
        <v>18.289962924725344</v>
      </c>
      <c r="F76" s="18">
        <f>AVERAGE(E53:E76)</f>
        <v>17.485240154928853</v>
      </c>
      <c r="G76" s="10">
        <f>STDEVPA(E53:E76)</f>
        <v>1.7458149242689784</v>
      </c>
      <c r="H76" s="17">
        <f>(G76/F76)*100</f>
        <v>9.9845064111221635</v>
      </c>
      <c r="J76" s="145"/>
      <c r="K76" s="59">
        <v>3.8</v>
      </c>
      <c r="L76" s="47" t="s">
        <v>4</v>
      </c>
      <c r="M76" s="73">
        <v>36.524999999999999</v>
      </c>
      <c r="N76" s="18">
        <f>AVERAGE(M53:M76)</f>
        <v>37.179083333333338</v>
      </c>
      <c r="O76" s="10">
        <f>STDEVPA(M53:M76)</f>
        <v>0.28959539543224089</v>
      </c>
      <c r="P76" s="17">
        <f>(O76/N76)*100</f>
        <v>0.77892021391662658</v>
      </c>
    </row>
    <row r="77" spans="1:16" x14ac:dyDescent="0.25">
      <c r="A77" s="146">
        <v>1</v>
      </c>
      <c r="B77" s="57">
        <v>1.1000000000000001</v>
      </c>
      <c r="C77" s="84" t="s">
        <v>5</v>
      </c>
      <c r="D77" s="85">
        <v>1553.978414310759</v>
      </c>
      <c r="E77" s="74">
        <f>D77*0.009807</f>
        <v>15.239866309145613</v>
      </c>
      <c r="F77" s="20"/>
      <c r="G77" s="15"/>
      <c r="H77" s="2"/>
      <c r="J77" s="146">
        <v>1</v>
      </c>
      <c r="K77" s="57">
        <v>1.1000000000000001</v>
      </c>
      <c r="L77" s="84" t="s">
        <v>5</v>
      </c>
      <c r="M77" s="74">
        <v>38.591000000000001</v>
      </c>
      <c r="N77" s="20"/>
      <c r="O77" s="15"/>
      <c r="P77" s="2"/>
    </row>
    <row r="78" spans="1:16" x14ac:dyDescent="0.25">
      <c r="A78" s="144"/>
      <c r="B78" s="58">
        <v>1.2</v>
      </c>
      <c r="C78" s="46" t="s">
        <v>5</v>
      </c>
      <c r="D78" s="86">
        <v>1450.9885287640636</v>
      </c>
      <c r="E78" s="72">
        <f>D78*0.009807</f>
        <v>14.229844501589172</v>
      </c>
      <c r="F78" s="22"/>
      <c r="G78" s="1"/>
      <c r="H78" s="7"/>
      <c r="J78" s="144"/>
      <c r="K78" s="58">
        <v>1.2</v>
      </c>
      <c r="L78" s="46" t="s">
        <v>5</v>
      </c>
      <c r="M78" s="72">
        <v>38.573</v>
      </c>
      <c r="N78" s="22"/>
      <c r="O78" s="1"/>
      <c r="P78" s="7"/>
    </row>
    <row r="79" spans="1:16" x14ac:dyDescent="0.25">
      <c r="A79" s="144"/>
      <c r="B79" s="58">
        <v>1.3</v>
      </c>
      <c r="C79" s="46" t="s">
        <v>5</v>
      </c>
      <c r="D79" s="86">
        <v>1445.7462282089591</v>
      </c>
      <c r="E79" s="72">
        <f t="shared" ref="E79:E100" si="3">D79*0.009807</f>
        <v>14.178433260045262</v>
      </c>
      <c r="F79" s="22"/>
      <c r="G79" s="1"/>
      <c r="H79" s="7"/>
      <c r="J79" s="144"/>
      <c r="K79" s="58">
        <v>1.3</v>
      </c>
      <c r="L79" s="46" t="s">
        <v>5</v>
      </c>
      <c r="M79" s="72">
        <v>38.948999999999998</v>
      </c>
      <c r="N79" s="22"/>
      <c r="O79" s="1"/>
      <c r="P79" s="7"/>
    </row>
    <row r="80" spans="1:16" x14ac:dyDescent="0.25">
      <c r="A80" s="144"/>
      <c r="B80" s="58">
        <v>1.4</v>
      </c>
      <c r="C80" s="46" t="s">
        <v>5</v>
      </c>
      <c r="D80" s="86">
        <v>1387.4413112695304</v>
      </c>
      <c r="E80" s="72">
        <f t="shared" si="3"/>
        <v>13.606636939620284</v>
      </c>
      <c r="F80" s="22"/>
      <c r="G80" s="1"/>
      <c r="H80" s="7"/>
      <c r="J80" s="144"/>
      <c r="K80" s="58">
        <v>1.4</v>
      </c>
      <c r="L80" s="46" t="s">
        <v>5</v>
      </c>
      <c r="M80" s="72">
        <v>38.433</v>
      </c>
      <c r="N80" s="22"/>
      <c r="O80" s="1"/>
      <c r="P80" s="7"/>
    </row>
    <row r="81" spans="1:16" x14ac:dyDescent="0.25">
      <c r="A81" s="144"/>
      <c r="B81" s="58">
        <v>1.5</v>
      </c>
      <c r="C81" s="46" t="s">
        <v>5</v>
      </c>
      <c r="D81" s="86">
        <v>1555.5586293106232</v>
      </c>
      <c r="E81" s="72">
        <f t="shared" si="3"/>
        <v>15.255363477649281</v>
      </c>
      <c r="F81" s="22"/>
      <c r="G81" s="1"/>
      <c r="H81" s="7"/>
      <c r="J81" s="144"/>
      <c r="K81" s="58">
        <v>1.5</v>
      </c>
      <c r="L81" s="46" t="s">
        <v>5</v>
      </c>
      <c r="M81" s="72">
        <v>38.348999999999997</v>
      </c>
      <c r="N81" s="22"/>
      <c r="O81" s="1"/>
      <c r="P81" s="7"/>
    </row>
    <row r="82" spans="1:16" x14ac:dyDescent="0.25">
      <c r="A82" s="144"/>
      <c r="B82" s="58">
        <v>1.6</v>
      </c>
      <c r="C82" s="46" t="s">
        <v>5</v>
      </c>
      <c r="D82" s="86">
        <v>1364.3275315492967</v>
      </c>
      <c r="E82" s="72">
        <f t="shared" si="3"/>
        <v>13.379960101903952</v>
      </c>
      <c r="F82" s="22"/>
      <c r="G82" s="1"/>
      <c r="H82" s="7"/>
      <c r="J82" s="144"/>
      <c r="K82" s="58">
        <v>1.6</v>
      </c>
      <c r="L82" s="46" t="s">
        <v>5</v>
      </c>
      <c r="M82" s="72">
        <v>38.588999999999999</v>
      </c>
      <c r="N82" s="22"/>
      <c r="O82" s="1"/>
      <c r="P82" s="7"/>
    </row>
    <row r="83" spans="1:16" x14ac:dyDescent="0.25">
      <c r="A83" s="144"/>
      <c r="B83" s="58">
        <v>1.7</v>
      </c>
      <c r="C83" s="46" t="s">
        <v>5</v>
      </c>
      <c r="D83" s="86">
        <v>1365.2305115492188</v>
      </c>
      <c r="E83" s="72">
        <f t="shared" si="3"/>
        <v>13.388815626763188</v>
      </c>
      <c r="F83" s="22"/>
      <c r="G83" s="1"/>
      <c r="H83" s="7"/>
      <c r="J83" s="144"/>
      <c r="K83" s="58">
        <v>1.7</v>
      </c>
      <c r="L83" s="46" t="s">
        <v>5</v>
      </c>
      <c r="M83" s="72">
        <v>38.591000000000001</v>
      </c>
      <c r="N83" s="22"/>
      <c r="O83" s="1"/>
      <c r="P83" s="7"/>
    </row>
    <row r="84" spans="1:16" x14ac:dyDescent="0.25">
      <c r="A84" s="144"/>
      <c r="B84" s="58">
        <v>1.8</v>
      </c>
      <c r="C84" s="46" t="s">
        <v>5</v>
      </c>
      <c r="D84" s="86">
        <v>1287.4237348892459</v>
      </c>
      <c r="E84" s="72">
        <f t="shared" si="3"/>
        <v>12.625764568058834</v>
      </c>
      <c r="F84" s="23"/>
      <c r="G84" s="1"/>
      <c r="H84" s="7"/>
      <c r="J84" s="144"/>
      <c r="K84" s="58">
        <v>1.8</v>
      </c>
      <c r="L84" s="46" t="s">
        <v>5</v>
      </c>
      <c r="M84" s="72">
        <v>38.030999999999999</v>
      </c>
      <c r="N84" s="23"/>
      <c r="O84" s="1"/>
      <c r="P84" s="7"/>
    </row>
    <row r="85" spans="1:16" x14ac:dyDescent="0.25">
      <c r="A85" s="144">
        <v>2</v>
      </c>
      <c r="B85" s="58">
        <v>2.1</v>
      </c>
      <c r="C85" s="46" t="s">
        <v>5</v>
      </c>
      <c r="D85" s="86">
        <v>1446.1495908078043</v>
      </c>
      <c r="E85" s="72">
        <f t="shared" si="3"/>
        <v>14.182389037052136</v>
      </c>
      <c r="F85" s="22"/>
      <c r="G85" s="1"/>
      <c r="H85" s="7"/>
      <c r="J85" s="144">
        <v>2</v>
      </c>
      <c r="K85" s="58">
        <v>2.1</v>
      </c>
      <c r="L85" s="46" t="s">
        <v>5</v>
      </c>
      <c r="M85" s="72">
        <v>38.332999999999998</v>
      </c>
      <c r="N85" s="22"/>
      <c r="O85" s="1"/>
      <c r="P85" s="7"/>
    </row>
    <row r="86" spans="1:16" x14ac:dyDescent="0.25">
      <c r="A86" s="144"/>
      <c r="B86" s="58">
        <v>2.2000000000000002</v>
      </c>
      <c r="C86" s="46" t="s">
        <v>5</v>
      </c>
      <c r="D86" s="86">
        <v>1401.4637841677777</v>
      </c>
      <c r="E86" s="72">
        <f t="shared" si="3"/>
        <v>13.744155331333396</v>
      </c>
      <c r="F86" s="22"/>
      <c r="G86" s="1"/>
      <c r="H86" s="7"/>
      <c r="J86" s="144"/>
      <c r="K86" s="58">
        <v>2.2000000000000002</v>
      </c>
      <c r="L86" s="46" t="s">
        <v>5</v>
      </c>
      <c r="M86" s="72">
        <v>38.686999999999998</v>
      </c>
      <c r="N86" s="22"/>
      <c r="O86" s="1"/>
      <c r="P86" s="7"/>
    </row>
    <row r="87" spans="1:16" x14ac:dyDescent="0.25">
      <c r="A87" s="144"/>
      <c r="B87" s="58">
        <v>2.2999999999999998</v>
      </c>
      <c r="C87" s="46" t="s">
        <v>5</v>
      </c>
      <c r="D87" s="86">
        <v>1324.5083787388683</v>
      </c>
      <c r="E87" s="72">
        <f t="shared" si="3"/>
        <v>12.989453670292081</v>
      </c>
      <c r="F87" s="22"/>
      <c r="G87" s="1"/>
      <c r="H87" s="7"/>
      <c r="J87" s="144"/>
      <c r="K87" s="58">
        <v>2.2999999999999998</v>
      </c>
      <c r="L87" s="46" t="s">
        <v>5</v>
      </c>
      <c r="M87" s="72">
        <v>38.125</v>
      </c>
      <c r="N87" s="22"/>
      <c r="O87" s="1"/>
      <c r="P87" s="7"/>
    </row>
    <row r="88" spans="1:16" x14ac:dyDescent="0.25">
      <c r="A88" s="144"/>
      <c r="B88" s="58">
        <v>2.4</v>
      </c>
      <c r="C88" s="46" t="s">
        <v>5</v>
      </c>
      <c r="D88" s="86">
        <v>1288.9152495655885</v>
      </c>
      <c r="E88" s="72">
        <f t="shared" si="3"/>
        <v>12.640391852489726</v>
      </c>
      <c r="F88" s="22"/>
      <c r="G88" s="1"/>
      <c r="H88" s="7"/>
      <c r="J88" s="144"/>
      <c r="K88" s="58">
        <v>2.4</v>
      </c>
      <c r="L88" s="46" t="s">
        <v>5</v>
      </c>
      <c r="M88" s="72">
        <v>37.918999999999997</v>
      </c>
      <c r="N88" s="22"/>
      <c r="O88" s="1"/>
      <c r="P88" s="7"/>
    </row>
    <row r="89" spans="1:16" x14ac:dyDescent="0.25">
      <c r="A89" s="144"/>
      <c r="B89" s="58">
        <v>2.5</v>
      </c>
      <c r="C89" s="46" t="s">
        <v>5</v>
      </c>
      <c r="D89" s="86">
        <v>1432.2283880656125</v>
      </c>
      <c r="E89" s="72">
        <f t="shared" si="3"/>
        <v>14.045863801759461</v>
      </c>
      <c r="F89" s="22"/>
      <c r="G89" s="1"/>
      <c r="H89" s="7"/>
      <c r="J89" s="144"/>
      <c r="K89" s="58">
        <v>2.5</v>
      </c>
      <c r="L89" s="46" t="s">
        <v>5</v>
      </c>
      <c r="M89" s="72">
        <v>37.848999999999997</v>
      </c>
      <c r="N89" s="22"/>
      <c r="O89" s="1"/>
      <c r="P89" s="7"/>
    </row>
    <row r="90" spans="1:16" x14ac:dyDescent="0.25">
      <c r="A90" s="144"/>
      <c r="B90" s="58">
        <v>2.6</v>
      </c>
      <c r="C90" s="46" t="s">
        <v>5</v>
      </c>
      <c r="D90" s="86">
        <v>1472.2988770397596</v>
      </c>
      <c r="E90" s="72">
        <f t="shared" si="3"/>
        <v>14.438835087128922</v>
      </c>
      <c r="F90" s="22"/>
      <c r="G90" s="1"/>
      <c r="H90" s="7"/>
      <c r="J90" s="144"/>
      <c r="K90" s="58">
        <v>2.6</v>
      </c>
      <c r="L90" s="46" t="s">
        <v>5</v>
      </c>
      <c r="M90" s="72">
        <v>38.271000000000001</v>
      </c>
      <c r="N90" s="22"/>
      <c r="O90" s="1"/>
      <c r="P90" s="7"/>
    </row>
    <row r="91" spans="1:16" x14ac:dyDescent="0.25">
      <c r="A91" s="144"/>
      <c r="B91" s="58">
        <v>2.7</v>
      </c>
      <c r="C91" s="46" t="s">
        <v>5</v>
      </c>
      <c r="D91" s="86">
        <v>1257.7493136968073</v>
      </c>
      <c r="E91" s="72">
        <f t="shared" si="3"/>
        <v>12.334747519424589</v>
      </c>
      <c r="F91" s="22"/>
      <c r="G91" s="1"/>
      <c r="H91" s="7"/>
      <c r="J91" s="144"/>
      <c r="K91" s="58">
        <v>2.7</v>
      </c>
      <c r="L91" s="46" t="s">
        <v>5</v>
      </c>
      <c r="M91" s="72">
        <v>38.259</v>
      </c>
      <c r="N91" s="22"/>
      <c r="O91" s="1"/>
      <c r="P91" s="7"/>
    </row>
    <row r="92" spans="1:16" x14ac:dyDescent="0.25">
      <c r="A92" s="144"/>
      <c r="B92" s="58">
        <v>2.8</v>
      </c>
      <c r="C92" s="46" t="s">
        <v>5</v>
      </c>
      <c r="D92" s="86">
        <v>1304.5671964324852</v>
      </c>
      <c r="E92" s="72">
        <f t="shared" si="3"/>
        <v>12.793890495413383</v>
      </c>
      <c r="F92" s="23"/>
      <c r="G92" s="1"/>
      <c r="H92" s="7"/>
      <c r="J92" s="144"/>
      <c r="K92" s="58">
        <v>2.8</v>
      </c>
      <c r="L92" s="46" t="s">
        <v>5</v>
      </c>
      <c r="M92" s="72">
        <v>37.381</v>
      </c>
      <c r="N92" s="23"/>
      <c r="O92" s="1"/>
      <c r="P92" s="7"/>
    </row>
    <row r="93" spans="1:16" x14ac:dyDescent="0.25">
      <c r="A93" s="144">
        <v>3</v>
      </c>
      <c r="B93" s="58">
        <v>3.1</v>
      </c>
      <c r="C93" s="46" t="s">
        <v>5</v>
      </c>
      <c r="D93" s="86">
        <v>1496.8460673527541</v>
      </c>
      <c r="E93" s="72">
        <f t="shared" si="3"/>
        <v>14.679569382528459</v>
      </c>
      <c r="F93" s="22"/>
      <c r="G93" s="1"/>
      <c r="H93" s="7"/>
      <c r="J93" s="144">
        <v>3</v>
      </c>
      <c r="K93" s="58">
        <v>3.1</v>
      </c>
      <c r="L93" s="46" t="s">
        <v>5</v>
      </c>
      <c r="M93" s="72">
        <v>37.679000000000002</v>
      </c>
      <c r="N93" s="22"/>
      <c r="O93" s="1"/>
      <c r="P93" s="7"/>
    </row>
    <row r="94" spans="1:16" x14ac:dyDescent="0.25">
      <c r="A94" s="144"/>
      <c r="B94" s="58">
        <v>3.2</v>
      </c>
      <c r="C94" s="46" t="s">
        <v>5</v>
      </c>
      <c r="D94" s="86">
        <v>1462.7581450809275</v>
      </c>
      <c r="E94" s="72">
        <f t="shared" si="3"/>
        <v>14.345269128808656</v>
      </c>
      <c r="F94" s="22"/>
      <c r="G94" s="1"/>
      <c r="H94" s="7"/>
      <c r="J94" s="144"/>
      <c r="K94" s="58">
        <v>3.2</v>
      </c>
      <c r="L94" s="46" t="s">
        <v>5</v>
      </c>
      <c r="M94" s="72">
        <v>38.255000000000003</v>
      </c>
      <c r="N94" s="22"/>
      <c r="O94" s="1"/>
      <c r="P94" s="7"/>
    </row>
    <row r="95" spans="1:16" x14ac:dyDescent="0.25">
      <c r="A95" s="144"/>
      <c r="B95" s="58">
        <v>3.3</v>
      </c>
      <c r="C95" s="46" t="s">
        <v>5</v>
      </c>
      <c r="D95" s="86">
        <v>1378.641995457255</v>
      </c>
      <c r="E95" s="72">
        <f t="shared" si="3"/>
        <v>13.520342049449299</v>
      </c>
      <c r="F95" s="22"/>
      <c r="G95" s="1"/>
      <c r="H95" s="7"/>
      <c r="J95" s="144"/>
      <c r="K95" s="58">
        <v>3.3</v>
      </c>
      <c r="L95" s="46" t="s">
        <v>5</v>
      </c>
      <c r="M95" s="72">
        <v>38.079000000000001</v>
      </c>
      <c r="N95" s="22"/>
      <c r="O95" s="1"/>
      <c r="P95" s="7"/>
    </row>
    <row r="96" spans="1:16" x14ac:dyDescent="0.25">
      <c r="A96" s="144"/>
      <c r="B96" s="58">
        <v>3.4</v>
      </c>
      <c r="C96" s="46" t="s">
        <v>5</v>
      </c>
      <c r="D96" s="86">
        <v>1528.3378895840115</v>
      </c>
      <c r="E96" s="72">
        <f t="shared" si="3"/>
        <v>14.988409683150399</v>
      </c>
      <c r="F96" s="22"/>
      <c r="G96" s="1"/>
      <c r="H96" s="7"/>
      <c r="J96" s="144"/>
      <c r="K96" s="58">
        <v>3.4</v>
      </c>
      <c r="L96" s="46" t="s">
        <v>5</v>
      </c>
      <c r="M96" s="72">
        <v>38.180999999999997</v>
      </c>
      <c r="N96" s="22"/>
      <c r="O96" s="1"/>
      <c r="P96" s="7"/>
    </row>
    <row r="97" spans="1:16" x14ac:dyDescent="0.25">
      <c r="A97" s="144"/>
      <c r="B97" s="58">
        <v>3.5</v>
      </c>
      <c r="C97" s="46" t="s">
        <v>5</v>
      </c>
      <c r="D97" s="86">
        <v>1563.3413447203868</v>
      </c>
      <c r="E97" s="72">
        <f t="shared" si="3"/>
        <v>15.331688567672833</v>
      </c>
      <c r="F97" s="22"/>
      <c r="G97" s="1"/>
      <c r="H97" s="7"/>
      <c r="J97" s="144"/>
      <c r="K97" s="58">
        <v>3.5</v>
      </c>
      <c r="L97" s="46" t="s">
        <v>5</v>
      </c>
      <c r="M97" s="72">
        <v>38.414999999999999</v>
      </c>
      <c r="N97" s="22"/>
      <c r="O97" s="1"/>
      <c r="P97" s="7"/>
    </row>
    <row r="98" spans="1:16" x14ac:dyDescent="0.25">
      <c r="A98" s="144"/>
      <c r="B98" s="58">
        <v>3.6</v>
      </c>
      <c r="C98" s="46" t="s">
        <v>5</v>
      </c>
      <c r="D98" s="86">
        <v>1391.4343724687574</v>
      </c>
      <c r="E98" s="72">
        <f t="shared" si="3"/>
        <v>13.645796890801103</v>
      </c>
      <c r="F98" s="22"/>
      <c r="G98" s="1"/>
      <c r="H98" s="7"/>
      <c r="J98" s="144"/>
      <c r="K98" s="58">
        <v>3.6</v>
      </c>
      <c r="L98" s="46" t="s">
        <v>5</v>
      </c>
      <c r="M98" s="72">
        <v>38.325000000000003</v>
      </c>
      <c r="N98" s="22"/>
      <c r="O98" s="1"/>
      <c r="P98" s="7"/>
    </row>
    <row r="99" spans="1:16" x14ac:dyDescent="0.25">
      <c r="A99" s="144"/>
      <c r="B99" s="58">
        <v>3.7</v>
      </c>
      <c r="C99" s="46" t="s">
        <v>5</v>
      </c>
      <c r="D99" s="86">
        <v>1617.5333653740154</v>
      </c>
      <c r="E99" s="72">
        <f t="shared" si="3"/>
        <v>15.863149714222969</v>
      </c>
      <c r="F99" s="23"/>
      <c r="G99" s="1"/>
      <c r="H99" s="7"/>
      <c r="J99" s="144"/>
      <c r="K99" s="58">
        <v>3.7</v>
      </c>
      <c r="L99" s="46" t="s">
        <v>5</v>
      </c>
      <c r="M99" s="72">
        <v>38.186999999999998</v>
      </c>
      <c r="N99" s="22"/>
      <c r="O99" s="1"/>
      <c r="P99" s="7"/>
    </row>
    <row r="100" spans="1:16" ht="15.75" thickBot="1" x14ac:dyDescent="0.3">
      <c r="A100" s="145"/>
      <c r="B100" s="59">
        <v>3.8</v>
      </c>
      <c r="C100" s="47" t="s">
        <v>5</v>
      </c>
      <c r="D100" s="87">
        <v>1554.386680812335</v>
      </c>
      <c r="E100" s="73">
        <f t="shared" si="3"/>
        <v>15.243870178726569</v>
      </c>
      <c r="F100" s="18">
        <f>AVERAGE(E77:E100)</f>
        <v>14.02885446562623</v>
      </c>
      <c r="G100" s="10">
        <f>STDEVPA(E77:E100)</f>
        <v>0.95906845702433485</v>
      </c>
      <c r="H100" s="17">
        <f>(G100/F100)*100</f>
        <v>6.8363989331720765</v>
      </c>
      <c r="J100" s="145"/>
      <c r="K100" s="59">
        <v>3.8</v>
      </c>
      <c r="L100" s="47" t="s">
        <v>5</v>
      </c>
      <c r="M100" s="73">
        <v>38.445</v>
      </c>
      <c r="N100" s="18">
        <f>AVERAGE(M77:M100)</f>
        <v>38.270666666666664</v>
      </c>
      <c r="O100" s="10">
        <f>STDEVPA(M77:M100)</f>
        <v>0.33515253575382986</v>
      </c>
      <c r="P100" s="17">
        <f>(O100/N100)*100</f>
        <v>0.87574261162725997</v>
      </c>
    </row>
  </sheetData>
  <mergeCells count="25">
    <mergeCell ref="A1:B1"/>
    <mergeCell ref="A37:A44"/>
    <mergeCell ref="J5:J12"/>
    <mergeCell ref="J13:J20"/>
    <mergeCell ref="J21:J28"/>
    <mergeCell ref="J29:J36"/>
    <mergeCell ref="J37:J44"/>
    <mergeCell ref="A5:A12"/>
    <mergeCell ref="A13:A20"/>
    <mergeCell ref="A21:A28"/>
    <mergeCell ref="A29:A36"/>
    <mergeCell ref="A45:A52"/>
    <mergeCell ref="J69:J76"/>
    <mergeCell ref="J77:J84"/>
    <mergeCell ref="J85:J92"/>
    <mergeCell ref="J93:J100"/>
    <mergeCell ref="A77:A84"/>
    <mergeCell ref="A85:A92"/>
    <mergeCell ref="A93:A100"/>
    <mergeCell ref="A53:A60"/>
    <mergeCell ref="A61:A68"/>
    <mergeCell ref="A69:A76"/>
    <mergeCell ref="J45:J52"/>
    <mergeCell ref="J53:J60"/>
    <mergeCell ref="J61:J68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677CBB-C2D2-4433-B59F-B0648CACE244}">
  <sheetPr>
    <tabColor rgb="FF00B0F0"/>
  </sheetPr>
  <dimension ref="A1:AF100"/>
  <sheetViews>
    <sheetView zoomScaleNormal="100" workbookViewId="0">
      <selection sqref="A1:B1"/>
    </sheetView>
  </sheetViews>
  <sheetFormatPr defaultColWidth="12.7109375" defaultRowHeight="15" x14ac:dyDescent="0.25"/>
  <cols>
    <col min="1" max="1" width="14.85546875" style="24" customWidth="1"/>
    <col min="2" max="2" width="17.85546875" style="24" bestFit="1" customWidth="1"/>
    <col min="3" max="3" width="8.28515625" style="24" bestFit="1" customWidth="1"/>
    <col min="4" max="7" width="12.7109375" style="24"/>
    <col min="8" max="8" width="5.28515625" style="24" customWidth="1"/>
    <col min="9" max="9" width="14.5703125" style="24" bestFit="1" customWidth="1"/>
    <col min="10" max="10" width="17.140625" style="24" bestFit="1" customWidth="1"/>
    <col min="11" max="15" width="12.7109375" style="24"/>
    <col min="16" max="16" width="4.5703125" style="24" customWidth="1"/>
    <col min="17" max="17" width="15.140625" style="24" bestFit="1" customWidth="1"/>
    <col min="18" max="18" width="17.85546875" style="24" bestFit="1" customWidth="1"/>
    <col min="19" max="23" width="12.7109375" style="24"/>
    <col min="24" max="24" width="6.7109375" style="24" customWidth="1"/>
    <col min="25" max="25" width="15.140625" style="24" bestFit="1" customWidth="1"/>
    <col min="26" max="26" width="17.85546875" style="24" bestFit="1" customWidth="1"/>
    <col min="27" max="16384" width="12.7109375" style="24"/>
  </cols>
  <sheetData>
    <row r="1" spans="1:32" x14ac:dyDescent="0.25">
      <c r="A1" s="143" t="s">
        <v>102</v>
      </c>
      <c r="B1" s="143"/>
    </row>
    <row r="2" spans="1:32" x14ac:dyDescent="0.25">
      <c r="A2" s="129" t="s">
        <v>94</v>
      </c>
      <c r="B2" s="128" t="s">
        <v>103</v>
      </c>
      <c r="C2" s="128"/>
      <c r="D2" s="128"/>
      <c r="E2" s="128"/>
      <c r="F2" s="128"/>
      <c r="G2" s="128"/>
      <c r="H2" s="128"/>
    </row>
    <row r="3" spans="1:32" ht="15.75" thickBot="1" x14ac:dyDescent="0.3"/>
    <row r="4" spans="1:32" ht="15.75" thickBot="1" x14ac:dyDescent="0.3">
      <c r="A4" s="52" t="s">
        <v>65</v>
      </c>
      <c r="B4" s="53" t="s">
        <v>64</v>
      </c>
      <c r="C4" s="80" t="s">
        <v>0</v>
      </c>
      <c r="D4" s="88" t="s">
        <v>16</v>
      </c>
      <c r="E4" s="89" t="s">
        <v>68</v>
      </c>
      <c r="F4" s="88" t="s">
        <v>6</v>
      </c>
      <c r="G4" s="89" t="s">
        <v>7</v>
      </c>
      <c r="I4" s="52" t="s">
        <v>65</v>
      </c>
      <c r="J4" s="53" t="s">
        <v>64</v>
      </c>
      <c r="K4" s="94" t="s">
        <v>0</v>
      </c>
      <c r="L4" s="96" t="s">
        <v>17</v>
      </c>
      <c r="M4" s="95" t="s">
        <v>68</v>
      </c>
      <c r="N4" s="88" t="s">
        <v>6</v>
      </c>
      <c r="O4" s="89" t="s">
        <v>7</v>
      </c>
      <c r="Q4" s="52" t="s">
        <v>65</v>
      </c>
      <c r="R4" s="53" t="s">
        <v>64</v>
      </c>
      <c r="S4" s="80" t="s">
        <v>0</v>
      </c>
      <c r="T4" s="101" t="s">
        <v>18</v>
      </c>
      <c r="U4" s="102" t="s">
        <v>68</v>
      </c>
      <c r="V4" s="103" t="s">
        <v>6</v>
      </c>
      <c r="W4" s="102" t="s">
        <v>7</v>
      </c>
      <c r="Y4" s="52" t="s">
        <v>65</v>
      </c>
      <c r="Z4" s="53" t="s">
        <v>64</v>
      </c>
      <c r="AA4" s="80" t="s">
        <v>0</v>
      </c>
      <c r="AB4" s="104" t="s">
        <v>19</v>
      </c>
      <c r="AC4" s="105" t="s">
        <v>20</v>
      </c>
      <c r="AD4" s="89" t="s">
        <v>68</v>
      </c>
      <c r="AE4" s="88" t="s">
        <v>6</v>
      </c>
      <c r="AF4" s="89" t="s">
        <v>7</v>
      </c>
    </row>
    <row r="5" spans="1:32" x14ac:dyDescent="0.25">
      <c r="A5" s="146">
        <v>1</v>
      </c>
      <c r="B5" s="57">
        <v>1.1000000000000001</v>
      </c>
      <c r="C5" s="57" t="s">
        <v>12</v>
      </c>
      <c r="D5" s="76">
        <v>61.26</v>
      </c>
      <c r="E5" s="27"/>
      <c r="F5" s="26"/>
      <c r="G5" s="25"/>
      <c r="I5" s="146">
        <v>1</v>
      </c>
      <c r="J5" s="57">
        <v>1.1000000000000001</v>
      </c>
      <c r="K5" s="57" t="s">
        <v>12</v>
      </c>
      <c r="L5" s="76">
        <v>9.15</v>
      </c>
      <c r="M5" s="27"/>
      <c r="N5" s="26"/>
      <c r="O5" s="25"/>
      <c r="Q5" s="146">
        <v>1</v>
      </c>
      <c r="R5" s="57">
        <v>1.1000000000000001</v>
      </c>
      <c r="S5" s="57" t="s">
        <v>12</v>
      </c>
      <c r="T5" s="97">
        <v>34.93</v>
      </c>
      <c r="U5" s="28"/>
      <c r="V5" s="26"/>
      <c r="W5" s="25"/>
      <c r="Y5" s="146">
        <v>1</v>
      </c>
      <c r="Z5" s="57">
        <v>1.1000000000000001</v>
      </c>
      <c r="AA5" s="57" t="s">
        <v>12</v>
      </c>
      <c r="AB5" s="97">
        <f t="shared" ref="AB5:AB36" si="0">(L5+1.75*D5)/(5.645*D5+L5-0.3012*T5)</f>
        <v>0.33780744789081696</v>
      </c>
      <c r="AC5" s="97">
        <f>(100*(AB5-0.31))/0.172</f>
        <v>16.16712086675405</v>
      </c>
      <c r="AD5" s="27"/>
      <c r="AE5" s="26"/>
      <c r="AF5" s="25"/>
    </row>
    <row r="6" spans="1:32" x14ac:dyDescent="0.25">
      <c r="A6" s="144"/>
      <c r="B6" s="58">
        <v>1.2</v>
      </c>
      <c r="C6" s="92" t="s">
        <v>12</v>
      </c>
      <c r="D6" s="97">
        <v>62.34</v>
      </c>
      <c r="E6" s="28"/>
      <c r="G6" s="13"/>
      <c r="I6" s="144"/>
      <c r="J6" s="58">
        <v>1.2</v>
      </c>
      <c r="K6" s="58" t="s">
        <v>12</v>
      </c>
      <c r="L6" s="76">
        <v>8.27</v>
      </c>
      <c r="M6" s="28"/>
      <c r="O6" s="13"/>
      <c r="Q6" s="144"/>
      <c r="R6" s="58">
        <v>1.2</v>
      </c>
      <c r="S6" s="58" t="s">
        <v>12</v>
      </c>
      <c r="T6" s="76">
        <v>34.26</v>
      </c>
      <c r="U6" s="28"/>
      <c r="W6" s="13"/>
      <c r="Y6" s="144"/>
      <c r="Z6" s="58">
        <v>1.2</v>
      </c>
      <c r="AA6" s="58" t="s">
        <v>12</v>
      </c>
      <c r="AB6" s="76">
        <f t="shared" si="0"/>
        <v>0.33546257626775189</v>
      </c>
      <c r="AC6" s="76">
        <f t="shared" ref="AC6:AC69" si="1">(100*(AB6-0.31))/0.172</f>
        <v>14.803823411483657</v>
      </c>
      <c r="AD6" s="28"/>
      <c r="AF6" s="13"/>
    </row>
    <row r="7" spans="1:32" x14ac:dyDescent="0.25">
      <c r="A7" s="144"/>
      <c r="B7" s="58">
        <v>1.3</v>
      </c>
      <c r="C7" s="58" t="s">
        <v>12</v>
      </c>
      <c r="D7" s="76">
        <v>62.21</v>
      </c>
      <c r="E7" s="28"/>
      <c r="G7" s="13"/>
      <c r="I7" s="144"/>
      <c r="J7" s="58">
        <v>1.3</v>
      </c>
      <c r="K7" s="58" t="s">
        <v>12</v>
      </c>
      <c r="L7" s="76">
        <v>8.1300000000000008</v>
      </c>
      <c r="M7" s="28"/>
      <c r="O7" s="13"/>
      <c r="Q7" s="144"/>
      <c r="R7" s="58">
        <v>1.3</v>
      </c>
      <c r="S7" s="58" t="s">
        <v>12</v>
      </c>
      <c r="T7" s="76">
        <v>34.53</v>
      </c>
      <c r="U7" s="28"/>
      <c r="W7" s="13"/>
      <c r="Y7" s="144"/>
      <c r="Z7" s="58">
        <v>1.3</v>
      </c>
      <c r="AA7" s="58" t="s">
        <v>12</v>
      </c>
      <c r="AB7" s="76">
        <f t="shared" si="0"/>
        <v>0.3353276545346523</v>
      </c>
      <c r="AC7" s="76">
        <f t="shared" si="1"/>
        <v>14.725380543402503</v>
      </c>
      <c r="AD7" s="28"/>
      <c r="AF7" s="13"/>
    </row>
    <row r="8" spans="1:32" x14ac:dyDescent="0.25">
      <c r="A8" s="144"/>
      <c r="B8" s="58">
        <v>1.4</v>
      </c>
      <c r="C8" s="58" t="s">
        <v>12</v>
      </c>
      <c r="D8" s="76">
        <v>61.76</v>
      </c>
      <c r="E8" s="28"/>
      <c r="G8" s="13"/>
      <c r="I8" s="144"/>
      <c r="J8" s="58">
        <v>1.4</v>
      </c>
      <c r="K8" s="58" t="s">
        <v>12</v>
      </c>
      <c r="L8" s="76">
        <v>8.66</v>
      </c>
      <c r="M8" s="28"/>
      <c r="O8" s="13"/>
      <c r="Q8" s="144"/>
      <c r="R8" s="58">
        <v>1.4</v>
      </c>
      <c r="S8" s="58" t="s">
        <v>12</v>
      </c>
      <c r="T8" s="76">
        <v>34.700000000000003</v>
      </c>
      <c r="U8" s="28"/>
      <c r="W8" s="13"/>
      <c r="Y8" s="144"/>
      <c r="Z8" s="58">
        <v>1.4</v>
      </c>
      <c r="AA8" s="58" t="s">
        <v>12</v>
      </c>
      <c r="AB8" s="76">
        <f t="shared" si="0"/>
        <v>0.33657825447299644</v>
      </c>
      <c r="AC8" s="76">
        <f t="shared" si="1"/>
        <v>15.452473530811886</v>
      </c>
      <c r="AD8" s="28"/>
      <c r="AF8" s="13"/>
    </row>
    <row r="9" spans="1:32" x14ac:dyDescent="0.25">
      <c r="A9" s="144"/>
      <c r="B9" s="58">
        <v>1.5</v>
      </c>
      <c r="C9" s="58" t="s">
        <v>12</v>
      </c>
      <c r="D9" s="76">
        <v>62.23</v>
      </c>
      <c r="E9" s="28"/>
      <c r="G9" s="13"/>
      <c r="I9" s="144"/>
      <c r="J9" s="58">
        <v>1.5</v>
      </c>
      <c r="K9" s="58" t="s">
        <v>12</v>
      </c>
      <c r="L9" s="76">
        <v>8.41</v>
      </c>
      <c r="M9" s="28"/>
      <c r="O9" s="13"/>
      <c r="Q9" s="144"/>
      <c r="R9" s="58">
        <v>1.5</v>
      </c>
      <c r="S9" s="58" t="s">
        <v>12</v>
      </c>
      <c r="T9" s="76">
        <v>34.479999999999997</v>
      </c>
      <c r="U9" s="28"/>
      <c r="W9" s="13"/>
      <c r="Y9" s="144"/>
      <c r="Z9" s="58">
        <v>1.5</v>
      </c>
      <c r="AA9" s="58" t="s">
        <v>12</v>
      </c>
      <c r="AB9" s="76">
        <f t="shared" si="0"/>
        <v>0.33583779799716224</v>
      </c>
      <c r="AC9" s="76">
        <f t="shared" si="1"/>
        <v>15.021975579745488</v>
      </c>
      <c r="AD9" s="28"/>
      <c r="AF9" s="13"/>
    </row>
    <row r="10" spans="1:32" x14ac:dyDescent="0.25">
      <c r="A10" s="144"/>
      <c r="B10" s="58">
        <v>1.6</v>
      </c>
      <c r="C10" s="58" t="s">
        <v>12</v>
      </c>
      <c r="D10" s="76">
        <v>61.95</v>
      </c>
      <c r="E10" s="28"/>
      <c r="G10" s="13"/>
      <c r="I10" s="144"/>
      <c r="J10" s="58">
        <v>1.6</v>
      </c>
      <c r="K10" s="58" t="s">
        <v>12</v>
      </c>
      <c r="L10" s="76">
        <v>8.34</v>
      </c>
      <c r="M10" s="28"/>
      <c r="O10" s="13"/>
      <c r="Q10" s="144"/>
      <c r="R10" s="58">
        <v>1.6</v>
      </c>
      <c r="S10" s="58" t="s">
        <v>12</v>
      </c>
      <c r="T10" s="76">
        <v>34.659999999999997</v>
      </c>
      <c r="U10" s="28"/>
      <c r="W10" s="13"/>
      <c r="Y10" s="144"/>
      <c r="Z10" s="58">
        <v>1.6</v>
      </c>
      <c r="AA10" s="58" t="s">
        <v>12</v>
      </c>
      <c r="AB10" s="76">
        <f t="shared" si="0"/>
        <v>0.33587387785070344</v>
      </c>
      <c r="AC10" s="76">
        <f t="shared" si="1"/>
        <v>15.042952238781073</v>
      </c>
      <c r="AD10" s="28"/>
      <c r="AF10" s="13"/>
    </row>
    <row r="11" spans="1:32" x14ac:dyDescent="0.25">
      <c r="A11" s="144"/>
      <c r="B11" s="58">
        <v>1.7</v>
      </c>
      <c r="C11" s="58" t="s">
        <v>12</v>
      </c>
      <c r="D11" s="76">
        <v>61.64</v>
      </c>
      <c r="E11" s="28"/>
      <c r="G11" s="13"/>
      <c r="I11" s="144"/>
      <c r="J11" s="58">
        <v>1.7</v>
      </c>
      <c r="K11" s="58" t="s">
        <v>12</v>
      </c>
      <c r="L11" s="76">
        <v>8.58</v>
      </c>
      <c r="M11" s="28"/>
      <c r="O11" s="13"/>
      <c r="Q11" s="144"/>
      <c r="R11" s="58">
        <v>1.7</v>
      </c>
      <c r="S11" s="58" t="s">
        <v>12</v>
      </c>
      <c r="T11" s="76">
        <v>34.090000000000003</v>
      </c>
      <c r="U11" s="28"/>
      <c r="W11" s="13"/>
      <c r="Y11" s="144"/>
      <c r="Z11" s="58">
        <v>1.7</v>
      </c>
      <c r="AA11" s="58" t="s">
        <v>12</v>
      </c>
      <c r="AB11" s="76">
        <f t="shared" si="0"/>
        <v>0.33629836925007622</v>
      </c>
      <c r="AC11" s="76">
        <f t="shared" si="1"/>
        <v>15.289749563997807</v>
      </c>
      <c r="AD11" s="28"/>
      <c r="AF11" s="13"/>
    </row>
    <row r="12" spans="1:32" x14ac:dyDescent="0.25">
      <c r="A12" s="144"/>
      <c r="B12" s="58">
        <v>1.8</v>
      </c>
      <c r="C12" s="58" t="s">
        <v>12</v>
      </c>
      <c r="D12" s="76">
        <v>63.16</v>
      </c>
      <c r="E12" s="90"/>
      <c r="G12" s="13"/>
      <c r="I12" s="144"/>
      <c r="J12" s="58">
        <v>1.8</v>
      </c>
      <c r="K12" s="58" t="s">
        <v>12</v>
      </c>
      <c r="L12" s="76">
        <v>7.38</v>
      </c>
      <c r="M12" s="28"/>
      <c r="O12" s="13"/>
      <c r="Q12" s="144"/>
      <c r="R12" s="58">
        <v>1.8</v>
      </c>
      <c r="S12" s="58" t="s">
        <v>12</v>
      </c>
      <c r="T12" s="76">
        <v>33.99</v>
      </c>
      <c r="U12" s="28"/>
      <c r="W12" s="13"/>
      <c r="Y12" s="144"/>
      <c r="Z12" s="58">
        <v>1.8</v>
      </c>
      <c r="AA12" s="58" t="s">
        <v>12</v>
      </c>
      <c r="AB12" s="76">
        <f t="shared" si="0"/>
        <v>0.33338006855748636</v>
      </c>
      <c r="AC12" s="76">
        <f t="shared" si="1"/>
        <v>13.593063114817655</v>
      </c>
      <c r="AD12" s="28"/>
      <c r="AF12" s="13"/>
    </row>
    <row r="13" spans="1:32" x14ac:dyDescent="0.25">
      <c r="A13" s="144">
        <v>2</v>
      </c>
      <c r="B13" s="58">
        <v>2.1</v>
      </c>
      <c r="C13" s="58" t="s">
        <v>12</v>
      </c>
      <c r="D13" s="91">
        <v>61.8</v>
      </c>
      <c r="E13" s="90"/>
      <c r="G13" s="13"/>
      <c r="I13" s="144">
        <v>2</v>
      </c>
      <c r="J13" s="58">
        <v>2.1</v>
      </c>
      <c r="K13" s="58" t="s">
        <v>12</v>
      </c>
      <c r="L13" s="76">
        <v>8.7799999999999994</v>
      </c>
      <c r="M13" s="28"/>
      <c r="O13" s="13"/>
      <c r="Q13" s="144">
        <v>2</v>
      </c>
      <c r="R13" s="58">
        <v>2.1</v>
      </c>
      <c r="S13" s="58" t="s">
        <v>12</v>
      </c>
      <c r="T13" s="76">
        <v>34.24</v>
      </c>
      <c r="U13" s="28"/>
      <c r="W13" s="13"/>
      <c r="Y13" s="144">
        <v>2</v>
      </c>
      <c r="Z13" s="58">
        <v>2.1</v>
      </c>
      <c r="AA13" s="58" t="s">
        <v>12</v>
      </c>
      <c r="AB13" s="76">
        <f t="shared" si="0"/>
        <v>0.33665592646064108</v>
      </c>
      <c r="AC13" s="76">
        <f t="shared" si="1"/>
        <v>15.497631663163418</v>
      </c>
      <c r="AD13" s="28"/>
      <c r="AF13" s="13"/>
    </row>
    <row r="14" spans="1:32" x14ac:dyDescent="0.25">
      <c r="A14" s="144"/>
      <c r="B14" s="58">
        <v>2.2000000000000002</v>
      </c>
      <c r="C14" s="58" t="s">
        <v>12</v>
      </c>
      <c r="D14" s="91">
        <v>62.1</v>
      </c>
      <c r="E14" s="90"/>
      <c r="G14" s="13"/>
      <c r="I14" s="144"/>
      <c r="J14" s="58">
        <v>2.2000000000000002</v>
      </c>
      <c r="K14" s="58" t="s">
        <v>12</v>
      </c>
      <c r="L14" s="76">
        <v>8.7100000000000009</v>
      </c>
      <c r="M14" s="28"/>
      <c r="O14" s="13"/>
      <c r="Q14" s="144"/>
      <c r="R14" s="58">
        <v>2.2000000000000002</v>
      </c>
      <c r="S14" s="58" t="s">
        <v>12</v>
      </c>
      <c r="T14" s="76">
        <v>34.700000000000003</v>
      </c>
      <c r="U14" s="28"/>
      <c r="W14" s="13"/>
      <c r="Y14" s="144"/>
      <c r="Z14" s="58">
        <v>2.2000000000000002</v>
      </c>
      <c r="AA14" s="58" t="s">
        <v>12</v>
      </c>
      <c r="AB14" s="76">
        <f t="shared" si="0"/>
        <v>0.33652715671090799</v>
      </c>
      <c r="AC14" s="76">
        <f t="shared" si="1"/>
        <v>15.422765529597672</v>
      </c>
      <c r="AD14" s="28"/>
      <c r="AF14" s="13"/>
    </row>
    <row r="15" spans="1:32" x14ac:dyDescent="0.25">
      <c r="A15" s="144"/>
      <c r="B15" s="58">
        <v>2.2999999999999998</v>
      </c>
      <c r="C15" s="58" t="s">
        <v>12</v>
      </c>
      <c r="D15" s="76">
        <v>60.95</v>
      </c>
      <c r="E15" s="90"/>
      <c r="G15" s="13"/>
      <c r="I15" s="144"/>
      <c r="J15" s="58">
        <v>2.2999999999999998</v>
      </c>
      <c r="K15" s="58" t="s">
        <v>12</v>
      </c>
      <c r="L15" s="76">
        <v>9.26</v>
      </c>
      <c r="M15" s="28"/>
      <c r="O15" s="13"/>
      <c r="Q15" s="144"/>
      <c r="R15" s="58">
        <v>2.2999999999999998</v>
      </c>
      <c r="S15" s="58" t="s">
        <v>12</v>
      </c>
      <c r="T15" s="76">
        <v>34.36</v>
      </c>
      <c r="U15" s="28"/>
      <c r="W15" s="13"/>
      <c r="Y15" s="144"/>
      <c r="Z15" s="58">
        <v>2.2999999999999998</v>
      </c>
      <c r="AA15" s="58" t="s">
        <v>12</v>
      </c>
      <c r="AB15" s="76">
        <f t="shared" si="0"/>
        <v>0.33799256769439562</v>
      </c>
      <c r="AC15" s="76">
        <f t="shared" si="1"/>
        <v>16.274748659532339</v>
      </c>
      <c r="AD15" s="28"/>
      <c r="AF15" s="13"/>
    </row>
    <row r="16" spans="1:32" x14ac:dyDescent="0.25">
      <c r="A16" s="144"/>
      <c r="B16" s="58">
        <v>2.4</v>
      </c>
      <c r="C16" s="58" t="s">
        <v>12</v>
      </c>
      <c r="D16" s="76">
        <v>62.59</v>
      </c>
      <c r="E16" s="90"/>
      <c r="G16" s="13"/>
      <c r="I16" s="144"/>
      <c r="J16" s="58">
        <v>2.4</v>
      </c>
      <c r="K16" s="58" t="s">
        <v>12</v>
      </c>
      <c r="L16" s="76">
        <v>8.4600000000000009</v>
      </c>
      <c r="M16" s="28"/>
      <c r="O16" s="13"/>
      <c r="Q16" s="144"/>
      <c r="R16" s="58">
        <v>2.4</v>
      </c>
      <c r="S16" s="58" t="s">
        <v>12</v>
      </c>
      <c r="T16" s="76">
        <v>34.380000000000003</v>
      </c>
      <c r="U16" s="28"/>
      <c r="W16" s="13"/>
      <c r="Y16" s="144"/>
      <c r="Z16" s="58">
        <v>2.4</v>
      </c>
      <c r="AA16" s="58" t="s">
        <v>12</v>
      </c>
      <c r="AB16" s="76">
        <f t="shared" si="0"/>
        <v>0.33575414750880173</v>
      </c>
      <c r="AC16" s="76">
        <f t="shared" si="1"/>
        <v>14.973341574884726</v>
      </c>
      <c r="AD16" s="28"/>
      <c r="AF16" s="13"/>
    </row>
    <row r="17" spans="1:32" x14ac:dyDescent="0.25">
      <c r="A17" s="144"/>
      <c r="B17" s="58">
        <v>2.5</v>
      </c>
      <c r="C17" s="58" t="s">
        <v>12</v>
      </c>
      <c r="D17" s="76">
        <v>63.75</v>
      </c>
      <c r="E17" s="90"/>
      <c r="G17" s="13"/>
      <c r="I17" s="144"/>
      <c r="J17" s="58">
        <v>2.5</v>
      </c>
      <c r="K17" s="58" t="s">
        <v>12</v>
      </c>
      <c r="L17" s="76">
        <v>7.78</v>
      </c>
      <c r="M17" s="28"/>
      <c r="O17" s="13"/>
      <c r="Q17" s="144"/>
      <c r="R17" s="58">
        <v>2.5</v>
      </c>
      <c r="S17" s="58" t="s">
        <v>12</v>
      </c>
      <c r="T17" s="76">
        <v>33.880000000000003</v>
      </c>
      <c r="U17" s="28"/>
      <c r="W17" s="13"/>
      <c r="Y17" s="144"/>
      <c r="Z17" s="58">
        <v>2.5</v>
      </c>
      <c r="AA17" s="58" t="s">
        <v>12</v>
      </c>
      <c r="AB17" s="76">
        <f t="shared" si="0"/>
        <v>0.33387738671099715</v>
      </c>
      <c r="AC17" s="76">
        <f t="shared" si="1"/>
        <v>13.882201576161135</v>
      </c>
      <c r="AD17" s="28"/>
      <c r="AF17" s="13"/>
    </row>
    <row r="18" spans="1:32" x14ac:dyDescent="0.25">
      <c r="A18" s="144"/>
      <c r="B18" s="58">
        <v>2.6</v>
      </c>
      <c r="C18" s="58" t="s">
        <v>12</v>
      </c>
      <c r="D18" s="76">
        <v>63.15</v>
      </c>
      <c r="E18" s="90"/>
      <c r="G18" s="13"/>
      <c r="I18" s="144"/>
      <c r="J18" s="58">
        <v>2.6</v>
      </c>
      <c r="K18" s="58" t="s">
        <v>12</v>
      </c>
      <c r="L18" s="76">
        <v>7.94</v>
      </c>
      <c r="M18" s="28"/>
      <c r="O18" s="13"/>
      <c r="Q18" s="144"/>
      <c r="R18" s="58">
        <v>2.6</v>
      </c>
      <c r="S18" s="58" t="s">
        <v>12</v>
      </c>
      <c r="T18" s="76">
        <v>34.24</v>
      </c>
      <c r="U18" s="28"/>
      <c r="W18" s="13"/>
      <c r="Y18" s="144"/>
      <c r="Z18" s="58">
        <v>2.6</v>
      </c>
      <c r="AA18" s="58" t="s">
        <v>12</v>
      </c>
      <c r="AB18" s="76">
        <f t="shared" si="0"/>
        <v>0.33450890280678874</v>
      </c>
      <c r="AC18" s="76">
        <f t="shared" si="1"/>
        <v>14.249362096970202</v>
      </c>
      <c r="AD18" s="28"/>
      <c r="AF18" s="13"/>
    </row>
    <row r="19" spans="1:32" x14ac:dyDescent="0.25">
      <c r="A19" s="144"/>
      <c r="B19" s="58">
        <v>2.7</v>
      </c>
      <c r="C19" s="58" t="s">
        <v>12</v>
      </c>
      <c r="D19" s="76">
        <v>61.21</v>
      </c>
      <c r="E19" s="90"/>
      <c r="G19" s="13"/>
      <c r="I19" s="144"/>
      <c r="J19" s="58">
        <v>2.7</v>
      </c>
      <c r="K19" s="58" t="s">
        <v>12</v>
      </c>
      <c r="L19" s="76">
        <v>8.84</v>
      </c>
      <c r="M19" s="28"/>
      <c r="O19" s="13"/>
      <c r="Q19" s="144"/>
      <c r="R19" s="58">
        <v>2.7</v>
      </c>
      <c r="S19" s="58" t="s">
        <v>12</v>
      </c>
      <c r="T19" s="76">
        <v>33.65</v>
      </c>
      <c r="U19" s="28"/>
      <c r="W19" s="13"/>
      <c r="Y19" s="144"/>
      <c r="Z19" s="58">
        <v>2.7</v>
      </c>
      <c r="AA19" s="58" t="s">
        <v>12</v>
      </c>
      <c r="AB19" s="76">
        <f t="shared" si="0"/>
        <v>0.33685556791177618</v>
      </c>
      <c r="AC19" s="76">
        <f t="shared" si="1"/>
        <v>15.613702274288476</v>
      </c>
      <c r="AD19" s="28"/>
      <c r="AF19" s="13"/>
    </row>
    <row r="20" spans="1:32" x14ac:dyDescent="0.25">
      <c r="A20" s="144"/>
      <c r="B20" s="58">
        <v>2.8</v>
      </c>
      <c r="C20" s="58" t="s">
        <v>12</v>
      </c>
      <c r="D20" s="76">
        <v>61.91</v>
      </c>
      <c r="E20" s="90"/>
      <c r="G20" s="13"/>
      <c r="I20" s="144"/>
      <c r="J20" s="58">
        <v>2.8</v>
      </c>
      <c r="K20" s="58" t="s">
        <v>12</v>
      </c>
      <c r="L20" s="76">
        <v>8.58</v>
      </c>
      <c r="M20" s="28"/>
      <c r="O20" s="13"/>
      <c r="Q20" s="144"/>
      <c r="R20" s="58">
        <v>2.8</v>
      </c>
      <c r="S20" s="58" t="s">
        <v>12</v>
      </c>
      <c r="T20" s="76">
        <v>34.130000000000003</v>
      </c>
      <c r="U20" s="28"/>
      <c r="W20" s="13"/>
      <c r="Y20" s="144"/>
      <c r="Z20" s="58">
        <v>2.8</v>
      </c>
      <c r="AA20" s="58" t="s">
        <v>12</v>
      </c>
      <c r="AB20" s="76">
        <f t="shared" si="0"/>
        <v>0.33619480599101986</v>
      </c>
      <c r="AC20" s="76">
        <f t="shared" si="1"/>
        <v>15.229538366872015</v>
      </c>
      <c r="AD20" s="28"/>
      <c r="AF20" s="13"/>
    </row>
    <row r="21" spans="1:32" x14ac:dyDescent="0.25">
      <c r="A21" s="144">
        <v>3</v>
      </c>
      <c r="B21" s="58">
        <v>3.1</v>
      </c>
      <c r="C21" s="58" t="s">
        <v>12</v>
      </c>
      <c r="D21" s="76">
        <v>61.81</v>
      </c>
      <c r="E21" s="90"/>
      <c r="G21" s="13"/>
      <c r="I21" s="144">
        <v>3</v>
      </c>
      <c r="J21" s="58">
        <v>3.1</v>
      </c>
      <c r="K21" s="58" t="s">
        <v>12</v>
      </c>
      <c r="L21" s="76">
        <v>8.64</v>
      </c>
      <c r="M21" s="28"/>
      <c r="O21" s="13"/>
      <c r="Q21" s="144">
        <v>3</v>
      </c>
      <c r="R21" s="58">
        <v>3.1</v>
      </c>
      <c r="S21" s="58" t="s">
        <v>12</v>
      </c>
      <c r="T21" s="76">
        <v>34.6</v>
      </c>
      <c r="U21" s="28"/>
      <c r="W21" s="13"/>
      <c r="Y21" s="144">
        <v>3</v>
      </c>
      <c r="Z21" s="58">
        <v>3.1</v>
      </c>
      <c r="AA21" s="58" t="s">
        <v>12</v>
      </c>
      <c r="AB21" s="76">
        <f t="shared" si="0"/>
        <v>0.33648922484054017</v>
      </c>
      <c r="AC21" s="76">
        <f t="shared" si="1"/>
        <v>15.400712116593123</v>
      </c>
      <c r="AD21" s="28"/>
      <c r="AF21" s="13"/>
    </row>
    <row r="22" spans="1:32" x14ac:dyDescent="0.25">
      <c r="A22" s="144"/>
      <c r="B22" s="58">
        <v>3.2</v>
      </c>
      <c r="C22" s="58" t="s">
        <v>12</v>
      </c>
      <c r="D22" s="76">
        <v>62.68</v>
      </c>
      <c r="E22" s="90"/>
      <c r="G22" s="13"/>
      <c r="I22" s="144"/>
      <c r="J22" s="58">
        <v>3.2</v>
      </c>
      <c r="K22" s="58" t="s">
        <v>12</v>
      </c>
      <c r="L22" s="76">
        <v>8.09</v>
      </c>
      <c r="M22" s="28"/>
      <c r="O22" s="13"/>
      <c r="Q22" s="144"/>
      <c r="R22" s="58">
        <v>3.2</v>
      </c>
      <c r="S22" s="58" t="s">
        <v>12</v>
      </c>
      <c r="T22" s="76">
        <v>34.21</v>
      </c>
      <c r="U22" s="28"/>
      <c r="W22" s="13"/>
      <c r="Y22" s="144"/>
      <c r="Z22" s="58">
        <v>3.2</v>
      </c>
      <c r="AA22" s="58" t="s">
        <v>12</v>
      </c>
      <c r="AB22" s="76">
        <f t="shared" si="0"/>
        <v>0.33496907528410919</v>
      </c>
      <c r="AC22" s="76">
        <f t="shared" si="1"/>
        <v>14.516904234947203</v>
      </c>
      <c r="AD22" s="28"/>
      <c r="AF22" s="13"/>
    </row>
    <row r="23" spans="1:32" x14ac:dyDescent="0.25">
      <c r="A23" s="144"/>
      <c r="B23" s="58">
        <v>3.3</v>
      </c>
      <c r="C23" s="58" t="s">
        <v>12</v>
      </c>
      <c r="D23" s="91">
        <v>62.7</v>
      </c>
      <c r="E23" s="90"/>
      <c r="G23" s="13"/>
      <c r="I23" s="144"/>
      <c r="J23" s="58">
        <v>3.3</v>
      </c>
      <c r="K23" s="58" t="s">
        <v>12</v>
      </c>
      <c r="L23" s="76">
        <v>8.41</v>
      </c>
      <c r="M23" s="28"/>
      <c r="O23" s="13"/>
      <c r="Q23" s="144"/>
      <c r="R23" s="58">
        <v>3.3</v>
      </c>
      <c r="S23" s="58" t="s">
        <v>12</v>
      </c>
      <c r="T23" s="76">
        <v>34.4</v>
      </c>
      <c r="U23" s="28"/>
      <c r="W23" s="13"/>
      <c r="Y23" s="144"/>
      <c r="Z23" s="58">
        <v>3.3</v>
      </c>
      <c r="AA23" s="58" t="s">
        <v>12</v>
      </c>
      <c r="AB23" s="76">
        <f t="shared" si="0"/>
        <v>0.33562012035448036</v>
      </c>
      <c r="AC23" s="76">
        <f t="shared" si="1"/>
        <v>14.895418810744395</v>
      </c>
      <c r="AD23" s="28"/>
      <c r="AF23" s="13"/>
    </row>
    <row r="24" spans="1:32" x14ac:dyDescent="0.25">
      <c r="A24" s="144"/>
      <c r="B24" s="58">
        <v>3.4</v>
      </c>
      <c r="C24" s="58" t="s">
        <v>12</v>
      </c>
      <c r="D24" s="76">
        <v>61.94</v>
      </c>
      <c r="E24" s="90"/>
      <c r="G24" s="13"/>
      <c r="I24" s="144"/>
      <c r="J24" s="58">
        <v>3.4</v>
      </c>
      <c r="K24" s="58" t="s">
        <v>12</v>
      </c>
      <c r="L24" s="76">
        <v>8.09</v>
      </c>
      <c r="M24" s="28"/>
      <c r="O24" s="13"/>
      <c r="Q24" s="144"/>
      <c r="R24" s="58">
        <v>3.4</v>
      </c>
      <c r="S24" s="58" t="s">
        <v>12</v>
      </c>
      <c r="T24" s="76">
        <v>33.96</v>
      </c>
      <c r="U24" s="28"/>
      <c r="W24" s="13"/>
      <c r="Y24" s="144"/>
      <c r="Z24" s="58">
        <v>3.4</v>
      </c>
      <c r="AA24" s="58" t="s">
        <v>12</v>
      </c>
      <c r="AB24" s="76">
        <f t="shared" si="0"/>
        <v>0.33519652936388367</v>
      </c>
      <c r="AC24" s="76">
        <f t="shared" si="1"/>
        <v>14.649144979002132</v>
      </c>
      <c r="AD24" s="28"/>
      <c r="AF24" s="13"/>
    </row>
    <row r="25" spans="1:32" x14ac:dyDescent="0.25">
      <c r="A25" s="144"/>
      <c r="B25" s="58">
        <v>3.5</v>
      </c>
      <c r="C25" s="58" t="s">
        <v>12</v>
      </c>
      <c r="D25" s="76">
        <v>62.12</v>
      </c>
      <c r="E25" s="90"/>
      <c r="G25" s="13"/>
      <c r="I25" s="144"/>
      <c r="J25" s="58">
        <v>3.5</v>
      </c>
      <c r="K25" s="58" t="s">
        <v>12</v>
      </c>
      <c r="L25" s="76">
        <v>8.52</v>
      </c>
      <c r="M25" s="28"/>
      <c r="O25" s="13"/>
      <c r="Q25" s="144"/>
      <c r="R25" s="58">
        <v>3.5</v>
      </c>
      <c r="S25" s="58" t="s">
        <v>12</v>
      </c>
      <c r="T25" s="76">
        <v>34.24</v>
      </c>
      <c r="U25" s="28"/>
      <c r="W25" s="13"/>
      <c r="Y25" s="144"/>
      <c r="Z25" s="58">
        <v>3.5</v>
      </c>
      <c r="AA25" s="58" t="s">
        <v>12</v>
      </c>
      <c r="AB25" s="76">
        <f t="shared" si="0"/>
        <v>0.33602359350550293</v>
      </c>
      <c r="AC25" s="76">
        <f t="shared" si="1"/>
        <v>15.129996224129609</v>
      </c>
      <c r="AD25" s="28"/>
      <c r="AF25" s="13"/>
    </row>
    <row r="26" spans="1:32" x14ac:dyDescent="0.25">
      <c r="A26" s="144"/>
      <c r="B26" s="58">
        <v>3.6</v>
      </c>
      <c r="C26" s="58" t="s">
        <v>12</v>
      </c>
      <c r="D26" s="76">
        <v>61.99</v>
      </c>
      <c r="E26" s="90"/>
      <c r="G26" s="13"/>
      <c r="I26" s="144"/>
      <c r="J26" s="58">
        <v>3.6</v>
      </c>
      <c r="K26" s="58" t="s">
        <v>12</v>
      </c>
      <c r="L26" s="76">
        <v>8.68</v>
      </c>
      <c r="M26" s="28"/>
      <c r="O26" s="13"/>
      <c r="Q26" s="144"/>
      <c r="R26" s="58">
        <v>3.6</v>
      </c>
      <c r="S26" s="58" t="s">
        <v>12</v>
      </c>
      <c r="T26" s="76">
        <v>34.909999999999997</v>
      </c>
      <c r="U26" s="28"/>
      <c r="W26" s="13"/>
      <c r="Y26" s="144"/>
      <c r="Z26" s="58">
        <v>3.6</v>
      </c>
      <c r="AA26" s="58" t="s">
        <v>12</v>
      </c>
      <c r="AB26" s="76">
        <f t="shared" si="0"/>
        <v>0.33657843058964049</v>
      </c>
      <c r="AC26" s="76">
        <f t="shared" si="1"/>
        <v>15.452575924209588</v>
      </c>
      <c r="AD26" s="28"/>
      <c r="AF26" s="13"/>
    </row>
    <row r="27" spans="1:32" x14ac:dyDescent="0.25">
      <c r="A27" s="144"/>
      <c r="B27" s="58">
        <v>3.7</v>
      </c>
      <c r="C27" s="58" t="s">
        <v>12</v>
      </c>
      <c r="D27" s="91">
        <v>61.4</v>
      </c>
      <c r="E27" s="90"/>
      <c r="G27" s="13"/>
      <c r="I27" s="144"/>
      <c r="J27" s="58">
        <v>3.7</v>
      </c>
      <c r="K27" s="58" t="s">
        <v>12</v>
      </c>
      <c r="L27" s="76">
        <v>8.75</v>
      </c>
      <c r="M27" s="28"/>
      <c r="O27" s="13"/>
      <c r="Q27" s="144"/>
      <c r="R27" s="58">
        <v>3.7</v>
      </c>
      <c r="S27" s="58" t="s">
        <v>12</v>
      </c>
      <c r="T27" s="76">
        <v>34.74</v>
      </c>
      <c r="U27" s="28"/>
      <c r="W27" s="13"/>
      <c r="Y27" s="144"/>
      <c r="Z27" s="58">
        <v>3.7</v>
      </c>
      <c r="AA27" s="58" t="s">
        <v>12</v>
      </c>
      <c r="AB27" s="76">
        <f t="shared" si="0"/>
        <v>0.33691968975831882</v>
      </c>
      <c r="AC27" s="76">
        <f t="shared" si="1"/>
        <v>15.650982417627223</v>
      </c>
      <c r="AD27" s="28"/>
      <c r="AF27" s="13"/>
    </row>
    <row r="28" spans="1:32" ht="15.75" thickBot="1" x14ac:dyDescent="0.3">
      <c r="A28" s="145"/>
      <c r="B28" s="59">
        <v>3.8</v>
      </c>
      <c r="C28" s="59" t="s">
        <v>12</v>
      </c>
      <c r="D28" s="99">
        <v>61.88</v>
      </c>
      <c r="E28" s="32">
        <f>AVERAGE(D5:D28)</f>
        <v>62.105416666666677</v>
      </c>
      <c r="F28" s="30">
        <f>STDEVPA(D5:D28)</f>
        <v>0.64315614464054416</v>
      </c>
      <c r="G28" s="29">
        <f>(F28/E28)*100</f>
        <v>1.0355878426716039</v>
      </c>
      <c r="H28" s="31"/>
      <c r="I28" s="145"/>
      <c r="J28" s="59">
        <v>3.8</v>
      </c>
      <c r="K28" s="59" t="s">
        <v>12</v>
      </c>
      <c r="L28" s="100">
        <v>8.8000000000000007</v>
      </c>
      <c r="M28" s="32">
        <f>AVERAGE(L5:L28)</f>
        <v>8.4687500000000018</v>
      </c>
      <c r="N28" s="30">
        <f>STDEVPA(L5:L28)</f>
        <v>0.41401804006588894</v>
      </c>
      <c r="O28" s="29">
        <f>(N28/M28)*100</f>
        <v>4.8887739048370644</v>
      </c>
      <c r="P28" s="31"/>
      <c r="Q28" s="145"/>
      <c r="R28" s="59">
        <v>3.8</v>
      </c>
      <c r="S28" s="59" t="s">
        <v>12</v>
      </c>
      <c r="T28" s="99">
        <v>35.1</v>
      </c>
      <c r="U28" s="32">
        <f>AVERAGE(T5:T28)</f>
        <v>34.39083333333334</v>
      </c>
      <c r="V28" s="30">
        <f>STDEVPA(T5:T28)</f>
        <v>0.35080760000635952</v>
      </c>
      <c r="W28" s="29">
        <f>(V28/U28)*100</f>
        <v>1.0200613535768528</v>
      </c>
      <c r="Y28" s="145"/>
      <c r="Z28" s="59">
        <v>3.8</v>
      </c>
      <c r="AA28" s="59" t="s">
        <v>12</v>
      </c>
      <c r="AB28" s="99">
        <f t="shared" si="0"/>
        <v>0.33691039386260846</v>
      </c>
      <c r="AC28" s="99">
        <f t="shared" si="1"/>
        <v>15.645577827097945</v>
      </c>
      <c r="AD28" s="32">
        <f>AVERAGE(AC5:AC28)</f>
        <v>15.107547630233974</v>
      </c>
      <c r="AE28" s="30">
        <f>STDEVPA(AC5:AC28)</f>
        <v>0.62428410444548854</v>
      </c>
      <c r="AF28" s="29">
        <f>(AE28/AD28)*100</f>
        <v>4.1322663328635834</v>
      </c>
    </row>
    <row r="29" spans="1:32" x14ac:dyDescent="0.25">
      <c r="A29" s="146">
        <v>1</v>
      </c>
      <c r="B29" s="57">
        <v>1.1000000000000001</v>
      </c>
      <c r="C29" s="92" t="s">
        <v>3</v>
      </c>
      <c r="D29" s="97">
        <v>48.29</v>
      </c>
      <c r="E29" s="28"/>
      <c r="F29" s="26"/>
      <c r="G29" s="25"/>
      <c r="I29" s="146">
        <v>1</v>
      </c>
      <c r="J29" s="57">
        <v>1.1000000000000001</v>
      </c>
      <c r="K29" s="92" t="s">
        <v>3</v>
      </c>
      <c r="L29" s="97">
        <v>14.95</v>
      </c>
      <c r="M29" s="27"/>
      <c r="N29" s="26"/>
      <c r="O29" s="25"/>
      <c r="Q29" s="146">
        <v>1</v>
      </c>
      <c r="R29" s="57">
        <v>1.1000000000000001</v>
      </c>
      <c r="S29" s="92" t="s">
        <v>3</v>
      </c>
      <c r="T29" s="97">
        <v>34.380000000000003</v>
      </c>
      <c r="U29" s="27"/>
      <c r="V29" s="26"/>
      <c r="W29" s="25"/>
      <c r="Y29" s="146">
        <v>1</v>
      </c>
      <c r="Z29" s="57">
        <v>1.1000000000000001</v>
      </c>
      <c r="AA29" s="92" t="s">
        <v>3</v>
      </c>
      <c r="AB29" s="97">
        <f t="shared" si="0"/>
        <v>0.35880391177813875</v>
      </c>
      <c r="AC29" s="97">
        <f t="shared" si="1"/>
        <v>28.374367312871367</v>
      </c>
      <c r="AD29" s="27"/>
      <c r="AE29" s="26"/>
      <c r="AF29" s="25"/>
    </row>
    <row r="30" spans="1:32" x14ac:dyDescent="0.25">
      <c r="A30" s="144"/>
      <c r="B30" s="58">
        <v>1.2</v>
      </c>
      <c r="C30" s="58" t="s">
        <v>3</v>
      </c>
      <c r="D30" s="76">
        <v>48.56</v>
      </c>
      <c r="E30" s="28"/>
      <c r="G30" s="13"/>
      <c r="I30" s="144"/>
      <c r="J30" s="58">
        <v>1.2</v>
      </c>
      <c r="K30" s="58" t="s">
        <v>3</v>
      </c>
      <c r="L30" s="91">
        <v>15</v>
      </c>
      <c r="M30" s="28"/>
      <c r="O30" s="13"/>
      <c r="Q30" s="144"/>
      <c r="R30" s="58">
        <v>1.2</v>
      </c>
      <c r="S30" s="58" t="s">
        <v>3</v>
      </c>
      <c r="T30" s="76">
        <v>35.06</v>
      </c>
      <c r="U30" s="28"/>
      <c r="W30" s="13"/>
      <c r="Y30" s="144"/>
      <c r="Z30" s="58">
        <v>1.2</v>
      </c>
      <c r="AA30" s="58" t="s">
        <v>3</v>
      </c>
      <c r="AB30" s="76">
        <f t="shared" si="0"/>
        <v>0.35891583552174589</v>
      </c>
      <c r="AC30" s="76">
        <f t="shared" si="1"/>
        <v>28.439439256829004</v>
      </c>
      <c r="AD30" s="28"/>
      <c r="AF30" s="13"/>
    </row>
    <row r="31" spans="1:32" x14ac:dyDescent="0.25">
      <c r="A31" s="144"/>
      <c r="B31" s="58">
        <v>1.3</v>
      </c>
      <c r="C31" s="58" t="s">
        <v>3</v>
      </c>
      <c r="D31" s="76">
        <v>47.85</v>
      </c>
      <c r="E31" s="28"/>
      <c r="G31" s="13"/>
      <c r="I31" s="144"/>
      <c r="J31" s="58">
        <v>1.3</v>
      </c>
      <c r="K31" s="58" t="s">
        <v>3</v>
      </c>
      <c r="L31" s="76">
        <v>14.96</v>
      </c>
      <c r="M31" s="28"/>
      <c r="O31" s="13"/>
      <c r="Q31" s="144"/>
      <c r="R31" s="58">
        <v>1.3</v>
      </c>
      <c r="S31" s="58" t="s">
        <v>3</v>
      </c>
      <c r="T31" s="76">
        <v>34.47</v>
      </c>
      <c r="U31" s="28"/>
      <c r="W31" s="13"/>
      <c r="Y31" s="144"/>
      <c r="Z31" s="58">
        <v>1.3</v>
      </c>
      <c r="AA31" s="58" t="s">
        <v>3</v>
      </c>
      <c r="AB31" s="76">
        <f t="shared" si="0"/>
        <v>0.35930387584828716</v>
      </c>
      <c r="AC31" s="76">
        <f t="shared" si="1"/>
        <v>28.665044097841374</v>
      </c>
      <c r="AD31" s="28"/>
      <c r="AF31" s="13"/>
    </row>
    <row r="32" spans="1:32" x14ac:dyDescent="0.25">
      <c r="A32" s="144"/>
      <c r="B32" s="58">
        <v>1.4</v>
      </c>
      <c r="C32" s="58" t="s">
        <v>3</v>
      </c>
      <c r="D32" s="91">
        <v>50.1</v>
      </c>
      <c r="E32" s="28"/>
      <c r="G32" s="13"/>
      <c r="I32" s="144"/>
      <c r="J32" s="58">
        <v>1.4</v>
      </c>
      <c r="K32" s="58" t="s">
        <v>3</v>
      </c>
      <c r="L32" s="76">
        <v>14.69</v>
      </c>
      <c r="M32" s="28"/>
      <c r="O32" s="13"/>
      <c r="Q32" s="144"/>
      <c r="R32" s="58">
        <v>1.4</v>
      </c>
      <c r="S32" s="58" t="s">
        <v>3</v>
      </c>
      <c r="T32" s="76">
        <v>35.840000000000003</v>
      </c>
      <c r="U32" s="28"/>
      <c r="W32" s="13"/>
      <c r="Y32" s="144"/>
      <c r="Z32" s="58">
        <v>1.4</v>
      </c>
      <c r="AA32" s="58" t="s">
        <v>3</v>
      </c>
      <c r="AB32" s="76">
        <f t="shared" si="0"/>
        <v>0.35703387176312945</v>
      </c>
      <c r="AC32" s="76">
        <f t="shared" si="1"/>
        <v>27.345274280889221</v>
      </c>
      <c r="AD32" s="28"/>
      <c r="AF32" s="13"/>
    </row>
    <row r="33" spans="1:32" x14ac:dyDescent="0.25">
      <c r="A33" s="144"/>
      <c r="B33" s="58">
        <v>1.5</v>
      </c>
      <c r="C33" s="58" t="s">
        <v>3</v>
      </c>
      <c r="D33" s="93">
        <v>48</v>
      </c>
      <c r="E33" s="28"/>
      <c r="G33" s="13"/>
      <c r="I33" s="144"/>
      <c r="J33" s="58">
        <v>1.5</v>
      </c>
      <c r="K33" s="58" t="s">
        <v>3</v>
      </c>
      <c r="L33" s="76">
        <v>15.33</v>
      </c>
      <c r="M33" s="28"/>
      <c r="O33" s="13"/>
      <c r="Q33" s="144"/>
      <c r="R33" s="58">
        <v>1.5</v>
      </c>
      <c r="S33" s="58" t="s">
        <v>3</v>
      </c>
      <c r="T33" s="76">
        <v>34.86</v>
      </c>
      <c r="U33" s="28"/>
      <c r="W33" s="13"/>
      <c r="Y33" s="144"/>
      <c r="Z33" s="58">
        <v>1.5</v>
      </c>
      <c r="AA33" s="58" t="s">
        <v>3</v>
      </c>
      <c r="AB33" s="76">
        <f t="shared" si="0"/>
        <v>0.36016512379803189</v>
      </c>
      <c r="AC33" s="76">
        <f t="shared" si="1"/>
        <v>29.165769650018547</v>
      </c>
      <c r="AD33" s="28"/>
      <c r="AF33" s="13"/>
    </row>
    <row r="34" spans="1:32" x14ac:dyDescent="0.25">
      <c r="A34" s="144"/>
      <c r="B34" s="58">
        <v>1.6</v>
      </c>
      <c r="C34" s="58" t="s">
        <v>3</v>
      </c>
      <c r="D34" s="76">
        <v>49.38</v>
      </c>
      <c r="E34" s="28"/>
      <c r="G34" s="13"/>
      <c r="I34" s="144"/>
      <c r="J34" s="58">
        <v>1.6</v>
      </c>
      <c r="K34" s="58" t="s">
        <v>3</v>
      </c>
      <c r="L34" s="76">
        <v>14.8</v>
      </c>
      <c r="M34" s="28"/>
      <c r="O34" s="13"/>
      <c r="Q34" s="144"/>
      <c r="R34" s="58">
        <v>1.6</v>
      </c>
      <c r="S34" s="58" t="s">
        <v>3</v>
      </c>
      <c r="T34" s="76">
        <v>35.47</v>
      </c>
      <c r="U34" s="28"/>
      <c r="W34" s="13"/>
      <c r="Y34" s="144"/>
      <c r="Z34" s="58">
        <v>1.6</v>
      </c>
      <c r="AA34" s="58" t="s">
        <v>3</v>
      </c>
      <c r="AB34" s="76">
        <f t="shared" si="0"/>
        <v>0.35781892560101208</v>
      </c>
      <c r="AC34" s="76">
        <f t="shared" si="1"/>
        <v>27.801700930820985</v>
      </c>
      <c r="AD34" s="28"/>
      <c r="AF34" s="13"/>
    </row>
    <row r="35" spans="1:32" x14ac:dyDescent="0.25">
      <c r="A35" s="144"/>
      <c r="B35" s="58">
        <v>1.7</v>
      </c>
      <c r="C35" s="58" t="s">
        <v>3</v>
      </c>
      <c r="D35" s="76">
        <v>49.17</v>
      </c>
      <c r="E35" s="28"/>
      <c r="G35" s="13"/>
      <c r="I35" s="144"/>
      <c r="J35" s="58">
        <v>1.7</v>
      </c>
      <c r="K35" s="58" t="s">
        <v>3</v>
      </c>
      <c r="L35" s="76">
        <v>14.84</v>
      </c>
      <c r="M35" s="28"/>
      <c r="O35" s="13"/>
      <c r="Q35" s="144"/>
      <c r="R35" s="58">
        <v>1.7</v>
      </c>
      <c r="S35" s="58" t="s">
        <v>3</v>
      </c>
      <c r="T35" s="76">
        <v>35.14</v>
      </c>
      <c r="U35" s="28"/>
      <c r="W35" s="13"/>
      <c r="Y35" s="144"/>
      <c r="Z35" s="58">
        <v>1.7</v>
      </c>
      <c r="AA35" s="58" t="s">
        <v>3</v>
      </c>
      <c r="AB35" s="76">
        <f t="shared" si="0"/>
        <v>0.35798498137548435</v>
      </c>
      <c r="AC35" s="76">
        <f t="shared" si="1"/>
        <v>27.898244985746718</v>
      </c>
      <c r="AD35" s="28"/>
      <c r="AF35" s="13"/>
    </row>
    <row r="36" spans="1:32" x14ac:dyDescent="0.25">
      <c r="A36" s="144"/>
      <c r="B36" s="58">
        <v>1.8</v>
      </c>
      <c r="C36" s="58" t="s">
        <v>3</v>
      </c>
      <c r="D36" s="76">
        <v>46.68</v>
      </c>
      <c r="E36" s="90"/>
      <c r="G36" s="13"/>
      <c r="I36" s="144"/>
      <c r="J36" s="58">
        <v>1.8</v>
      </c>
      <c r="K36" s="58" t="s">
        <v>3</v>
      </c>
      <c r="L36" s="76">
        <v>15.24</v>
      </c>
      <c r="M36" s="28"/>
      <c r="O36" s="13"/>
      <c r="Q36" s="144"/>
      <c r="R36" s="58">
        <v>1.8</v>
      </c>
      <c r="S36" s="58" t="s">
        <v>3</v>
      </c>
      <c r="T36" s="76">
        <v>33.67</v>
      </c>
      <c r="U36" s="28"/>
      <c r="W36" s="13"/>
      <c r="Y36" s="144"/>
      <c r="Z36" s="58">
        <v>1.8</v>
      </c>
      <c r="AA36" s="58" t="s">
        <v>3</v>
      </c>
      <c r="AB36" s="76">
        <f t="shared" si="0"/>
        <v>0.36086151615982764</v>
      </c>
      <c r="AC36" s="76">
        <f t="shared" si="1"/>
        <v>29.570648930132354</v>
      </c>
      <c r="AD36" s="28"/>
      <c r="AF36" s="13"/>
    </row>
    <row r="37" spans="1:32" x14ac:dyDescent="0.25">
      <c r="A37" s="144">
        <v>2</v>
      </c>
      <c r="B37" s="58">
        <v>2.1</v>
      </c>
      <c r="C37" s="58" t="s">
        <v>3</v>
      </c>
      <c r="D37" s="76">
        <v>48.19</v>
      </c>
      <c r="E37" s="90"/>
      <c r="G37" s="13"/>
      <c r="I37" s="144">
        <v>2</v>
      </c>
      <c r="J37" s="58">
        <v>2.1</v>
      </c>
      <c r="K37" s="58" t="s">
        <v>3</v>
      </c>
      <c r="L37" s="76">
        <v>15.43</v>
      </c>
      <c r="M37" s="28"/>
      <c r="O37" s="13"/>
      <c r="Q37" s="144">
        <v>2</v>
      </c>
      <c r="R37" s="58">
        <v>2.1</v>
      </c>
      <c r="S37" s="58" t="s">
        <v>3</v>
      </c>
      <c r="T37" s="76">
        <v>34.96</v>
      </c>
      <c r="U37" s="28"/>
      <c r="W37" s="13"/>
      <c r="Y37" s="144">
        <v>2</v>
      </c>
      <c r="Z37" s="58">
        <v>2.1</v>
      </c>
      <c r="AA37" s="58" t="s">
        <v>3</v>
      </c>
      <c r="AB37" s="76">
        <f t="shared" ref="AB37:AB68" si="2">(L37+1.75*D37)/(5.645*D37+L37-0.3012*T37)</f>
        <v>0.36024108653326536</v>
      </c>
      <c r="AC37" s="76">
        <f t="shared" si="1"/>
        <v>29.209934030968242</v>
      </c>
      <c r="AD37" s="28"/>
      <c r="AF37" s="13"/>
    </row>
    <row r="38" spans="1:32" x14ac:dyDescent="0.25">
      <c r="A38" s="144"/>
      <c r="B38" s="58">
        <v>2.2000000000000002</v>
      </c>
      <c r="C38" s="58" t="s">
        <v>3</v>
      </c>
      <c r="D38" s="76">
        <v>50.14</v>
      </c>
      <c r="E38" s="90"/>
      <c r="G38" s="13"/>
      <c r="I38" s="144"/>
      <c r="J38" s="58">
        <v>2.2000000000000002</v>
      </c>
      <c r="K38" s="58" t="s">
        <v>3</v>
      </c>
      <c r="L38" s="76">
        <v>14.82</v>
      </c>
      <c r="M38" s="28"/>
      <c r="O38" s="13"/>
      <c r="Q38" s="144"/>
      <c r="R38" s="58">
        <v>2.2000000000000002</v>
      </c>
      <c r="S38" s="58" t="s">
        <v>3</v>
      </c>
      <c r="T38" s="76">
        <v>35.729999999999997</v>
      </c>
      <c r="U38" s="28"/>
      <c r="W38" s="13"/>
      <c r="Y38" s="144"/>
      <c r="Z38" s="58">
        <v>2.2000000000000002</v>
      </c>
      <c r="AA38" s="58" t="s">
        <v>3</v>
      </c>
      <c r="AB38" s="76">
        <f t="shared" si="2"/>
        <v>0.35724682347960218</v>
      </c>
      <c r="AC38" s="76">
        <f t="shared" si="1"/>
        <v>27.469083418373366</v>
      </c>
      <c r="AD38" s="28"/>
      <c r="AF38" s="13"/>
    </row>
    <row r="39" spans="1:32" x14ac:dyDescent="0.25">
      <c r="A39" s="144"/>
      <c r="B39" s="58">
        <v>2.2999999999999998</v>
      </c>
      <c r="C39" s="58" t="s">
        <v>3</v>
      </c>
      <c r="D39" s="76">
        <v>48.62</v>
      </c>
      <c r="E39" s="90"/>
      <c r="G39" s="13"/>
      <c r="I39" s="144"/>
      <c r="J39" s="58">
        <v>2.2999999999999998</v>
      </c>
      <c r="K39" s="58" t="s">
        <v>3</v>
      </c>
      <c r="L39" s="76">
        <v>15.18</v>
      </c>
      <c r="M39" s="28"/>
      <c r="O39" s="13"/>
      <c r="Q39" s="144"/>
      <c r="R39" s="58">
        <v>2.2999999999999998</v>
      </c>
      <c r="S39" s="58" t="s">
        <v>3</v>
      </c>
      <c r="T39" s="76">
        <v>35.07</v>
      </c>
      <c r="U39" s="28"/>
      <c r="W39" s="13"/>
      <c r="Y39" s="144"/>
      <c r="Z39" s="58">
        <v>2.2999999999999998</v>
      </c>
      <c r="AA39" s="58" t="s">
        <v>3</v>
      </c>
      <c r="AB39" s="76">
        <f t="shared" si="2"/>
        <v>0.35927384236747206</v>
      </c>
      <c r="AC39" s="76">
        <f t="shared" si="1"/>
        <v>28.647582771786087</v>
      </c>
      <c r="AD39" s="28"/>
      <c r="AF39" s="13"/>
    </row>
    <row r="40" spans="1:32" x14ac:dyDescent="0.25">
      <c r="A40" s="144"/>
      <c r="B40" s="58">
        <v>2.4</v>
      </c>
      <c r="C40" s="58" t="s">
        <v>3</v>
      </c>
      <c r="D40" s="76">
        <v>49.87</v>
      </c>
      <c r="E40" s="90"/>
      <c r="G40" s="13"/>
      <c r="I40" s="144"/>
      <c r="J40" s="58">
        <v>2.4</v>
      </c>
      <c r="K40" s="58" t="s">
        <v>3</v>
      </c>
      <c r="L40" s="76">
        <v>14.55</v>
      </c>
      <c r="M40" s="28"/>
      <c r="O40" s="13"/>
      <c r="Q40" s="144"/>
      <c r="R40" s="58">
        <v>2.4</v>
      </c>
      <c r="S40" s="58" t="s">
        <v>3</v>
      </c>
      <c r="T40" s="76">
        <v>35.340000000000003</v>
      </c>
      <c r="U40" s="28"/>
      <c r="W40" s="13"/>
      <c r="Y40" s="144"/>
      <c r="Z40" s="58">
        <v>2.4</v>
      </c>
      <c r="AA40" s="58" t="s">
        <v>3</v>
      </c>
      <c r="AB40" s="76">
        <f t="shared" si="2"/>
        <v>0.3567440212736141</v>
      </c>
      <c r="AC40" s="76">
        <f t="shared" si="1"/>
        <v>27.176756554426806</v>
      </c>
      <c r="AD40" s="28"/>
      <c r="AF40" s="13"/>
    </row>
    <row r="41" spans="1:32" x14ac:dyDescent="0.25">
      <c r="A41" s="144"/>
      <c r="B41" s="58">
        <v>2.5</v>
      </c>
      <c r="C41" s="58" t="s">
        <v>3</v>
      </c>
      <c r="D41" s="76">
        <v>50.22</v>
      </c>
      <c r="E41" s="90"/>
      <c r="G41" s="13"/>
      <c r="I41" s="144"/>
      <c r="J41" s="58">
        <v>2.5</v>
      </c>
      <c r="K41" s="58" t="s">
        <v>3</v>
      </c>
      <c r="L41" s="76">
        <v>14.81</v>
      </c>
      <c r="M41" s="28"/>
      <c r="O41" s="13"/>
      <c r="Q41" s="144"/>
      <c r="R41" s="58">
        <v>2.5</v>
      </c>
      <c r="S41" s="58" t="s">
        <v>3</v>
      </c>
      <c r="T41" s="76">
        <v>35.659999999999997</v>
      </c>
      <c r="U41" s="28"/>
      <c r="W41" s="13"/>
      <c r="Y41" s="144"/>
      <c r="Z41" s="58">
        <v>2.5</v>
      </c>
      <c r="AA41" s="58" t="s">
        <v>3</v>
      </c>
      <c r="AB41" s="76">
        <f t="shared" si="2"/>
        <v>0.35712409342921297</v>
      </c>
      <c r="AC41" s="76">
        <f t="shared" si="1"/>
        <v>27.397728737914523</v>
      </c>
      <c r="AD41" s="28"/>
      <c r="AF41" s="13"/>
    </row>
    <row r="42" spans="1:32" x14ac:dyDescent="0.25">
      <c r="A42" s="144"/>
      <c r="B42" s="58">
        <v>2.6</v>
      </c>
      <c r="C42" s="58" t="s">
        <v>3</v>
      </c>
      <c r="D42" s="76">
        <v>48.36</v>
      </c>
      <c r="E42" s="90"/>
      <c r="G42" s="13"/>
      <c r="I42" s="144"/>
      <c r="J42" s="58">
        <v>2.6</v>
      </c>
      <c r="K42" s="58" t="s">
        <v>3</v>
      </c>
      <c r="L42" s="76">
        <v>15.14</v>
      </c>
      <c r="M42" s="28"/>
      <c r="O42" s="13"/>
      <c r="Q42" s="144"/>
      <c r="R42" s="58">
        <v>2.6</v>
      </c>
      <c r="S42" s="58" t="s">
        <v>3</v>
      </c>
      <c r="T42" s="76">
        <v>34.659999999999997</v>
      </c>
      <c r="U42" s="28"/>
      <c r="W42" s="13"/>
      <c r="Y42" s="144"/>
      <c r="Z42" s="58">
        <v>2.6</v>
      </c>
      <c r="AA42" s="58" t="s">
        <v>3</v>
      </c>
      <c r="AB42" s="76">
        <f t="shared" si="2"/>
        <v>0.35928215993419604</v>
      </c>
      <c r="AC42" s="76">
        <f t="shared" si="1"/>
        <v>28.652418566393049</v>
      </c>
      <c r="AD42" s="28"/>
      <c r="AF42" s="13"/>
    </row>
    <row r="43" spans="1:32" x14ac:dyDescent="0.25">
      <c r="A43" s="144"/>
      <c r="B43" s="58">
        <v>2.7</v>
      </c>
      <c r="C43" s="58" t="s">
        <v>3</v>
      </c>
      <c r="D43" s="76">
        <v>48.86</v>
      </c>
      <c r="E43" s="90"/>
      <c r="G43" s="13"/>
      <c r="I43" s="144"/>
      <c r="J43" s="58">
        <v>2.7</v>
      </c>
      <c r="K43" s="58" t="s">
        <v>3</v>
      </c>
      <c r="L43" s="76">
        <v>14.75</v>
      </c>
      <c r="M43" s="28"/>
      <c r="O43" s="13"/>
      <c r="Q43" s="144"/>
      <c r="R43" s="58">
        <v>2.7</v>
      </c>
      <c r="S43" s="58" t="s">
        <v>3</v>
      </c>
      <c r="T43" s="76">
        <v>34.39</v>
      </c>
      <c r="U43" s="28"/>
      <c r="W43" s="13"/>
      <c r="Y43" s="144"/>
      <c r="Z43" s="58">
        <v>2.7</v>
      </c>
      <c r="AA43" s="58" t="s">
        <v>3</v>
      </c>
      <c r="AB43" s="76">
        <f t="shared" si="2"/>
        <v>0.35778978835146802</v>
      </c>
      <c r="AC43" s="76">
        <f t="shared" si="1"/>
        <v>27.784760669458151</v>
      </c>
      <c r="AD43" s="28"/>
      <c r="AF43" s="13"/>
    </row>
    <row r="44" spans="1:32" x14ac:dyDescent="0.25">
      <c r="A44" s="144"/>
      <c r="B44" s="58">
        <v>2.8</v>
      </c>
      <c r="C44" s="58" t="s">
        <v>3</v>
      </c>
      <c r="D44" s="76">
        <v>49.08</v>
      </c>
      <c r="E44" s="90"/>
      <c r="G44" s="13"/>
      <c r="I44" s="144"/>
      <c r="J44" s="58">
        <v>2.8</v>
      </c>
      <c r="K44" s="58" t="s">
        <v>3</v>
      </c>
      <c r="L44" s="76">
        <v>15.1</v>
      </c>
      <c r="M44" s="28"/>
      <c r="O44" s="13"/>
      <c r="Q44" s="144"/>
      <c r="R44" s="58">
        <v>2.8</v>
      </c>
      <c r="S44" s="58" t="s">
        <v>3</v>
      </c>
      <c r="T44" s="76">
        <v>35.409999999999997</v>
      </c>
      <c r="U44" s="28"/>
      <c r="W44" s="13"/>
      <c r="Y44" s="144"/>
      <c r="Z44" s="58">
        <v>2.8</v>
      </c>
      <c r="AA44" s="58" t="s">
        <v>3</v>
      </c>
      <c r="AB44" s="76">
        <f t="shared" si="2"/>
        <v>0.35876799348134297</v>
      </c>
      <c r="AC44" s="76">
        <f t="shared" si="1"/>
        <v>28.353484582176151</v>
      </c>
      <c r="AD44" s="28"/>
      <c r="AF44" s="13"/>
    </row>
    <row r="45" spans="1:32" x14ac:dyDescent="0.25">
      <c r="A45" s="144">
        <v>3</v>
      </c>
      <c r="B45" s="58">
        <v>3.1</v>
      </c>
      <c r="C45" s="58" t="s">
        <v>3</v>
      </c>
      <c r="D45" s="76">
        <v>48.8</v>
      </c>
      <c r="E45" s="90"/>
      <c r="G45" s="13"/>
      <c r="I45" s="144">
        <v>3</v>
      </c>
      <c r="J45" s="58">
        <v>3.1</v>
      </c>
      <c r="K45" s="58" t="s">
        <v>3</v>
      </c>
      <c r="L45" s="76">
        <v>14.78</v>
      </c>
      <c r="M45" s="28"/>
      <c r="O45" s="13"/>
      <c r="Q45" s="144">
        <v>3</v>
      </c>
      <c r="R45" s="58">
        <v>3.1</v>
      </c>
      <c r="S45" s="58" t="s">
        <v>3</v>
      </c>
      <c r="T45" s="76">
        <v>35.049999999999997</v>
      </c>
      <c r="U45" s="28"/>
      <c r="W45" s="13"/>
      <c r="Y45" s="144">
        <v>3</v>
      </c>
      <c r="Z45" s="58">
        <v>3.1</v>
      </c>
      <c r="AA45" s="58" t="s">
        <v>3</v>
      </c>
      <c r="AB45" s="76">
        <f t="shared" si="2"/>
        <v>0.35817082467312894</v>
      </c>
      <c r="AC45" s="76">
        <f t="shared" si="1"/>
        <v>28.006293414609853</v>
      </c>
      <c r="AD45" s="28"/>
      <c r="AF45" s="13"/>
    </row>
    <row r="46" spans="1:32" x14ac:dyDescent="0.25">
      <c r="A46" s="144"/>
      <c r="B46" s="58">
        <v>3.2</v>
      </c>
      <c r="C46" s="58" t="s">
        <v>3</v>
      </c>
      <c r="D46" s="76">
        <v>50.59</v>
      </c>
      <c r="E46" s="90"/>
      <c r="G46" s="13"/>
      <c r="I46" s="144"/>
      <c r="J46" s="58">
        <v>3.2</v>
      </c>
      <c r="K46" s="58" t="s">
        <v>3</v>
      </c>
      <c r="L46" s="76">
        <v>14.24</v>
      </c>
      <c r="M46" s="28"/>
      <c r="O46" s="13"/>
      <c r="Q46" s="144"/>
      <c r="R46" s="58">
        <v>3.2</v>
      </c>
      <c r="S46" s="58" t="s">
        <v>3</v>
      </c>
      <c r="T46" s="76">
        <v>35.78</v>
      </c>
      <c r="U46" s="28"/>
      <c r="W46" s="13"/>
      <c r="Y46" s="144"/>
      <c r="Z46" s="58">
        <v>3.2</v>
      </c>
      <c r="AA46" s="58" t="s">
        <v>3</v>
      </c>
      <c r="AB46" s="76">
        <f t="shared" si="2"/>
        <v>0.35556052796931875</v>
      </c>
      <c r="AC46" s="76">
        <f t="shared" si="1"/>
        <v>26.488679051929509</v>
      </c>
      <c r="AD46" s="28"/>
      <c r="AF46" s="13"/>
    </row>
    <row r="47" spans="1:32" x14ac:dyDescent="0.25">
      <c r="A47" s="144"/>
      <c r="B47" s="58">
        <v>3.3</v>
      </c>
      <c r="C47" s="58" t="s">
        <v>3</v>
      </c>
      <c r="D47" s="76">
        <v>49.39</v>
      </c>
      <c r="E47" s="90"/>
      <c r="G47" s="13"/>
      <c r="I47" s="144"/>
      <c r="J47" s="58">
        <v>3.3</v>
      </c>
      <c r="K47" s="58" t="s">
        <v>3</v>
      </c>
      <c r="L47" s="76">
        <v>14.51</v>
      </c>
      <c r="M47" s="28"/>
      <c r="O47" s="13"/>
      <c r="Q47" s="144"/>
      <c r="R47" s="58">
        <v>3.3</v>
      </c>
      <c r="S47" s="58" t="s">
        <v>3</v>
      </c>
      <c r="T47" s="76">
        <v>34.729999999999997</v>
      </c>
      <c r="U47" s="28"/>
      <c r="W47" s="13"/>
      <c r="Y47" s="144"/>
      <c r="Z47" s="58">
        <v>3.3</v>
      </c>
      <c r="AA47" s="58" t="s">
        <v>3</v>
      </c>
      <c r="AB47" s="76">
        <f t="shared" si="2"/>
        <v>0.35686902510640461</v>
      </c>
      <c r="AC47" s="76">
        <f t="shared" si="1"/>
        <v>27.249433201398034</v>
      </c>
      <c r="AD47" s="28"/>
      <c r="AF47" s="13"/>
    </row>
    <row r="48" spans="1:32" x14ac:dyDescent="0.25">
      <c r="A48" s="144"/>
      <c r="B48" s="58">
        <v>3.4</v>
      </c>
      <c r="C48" s="58" t="s">
        <v>3</v>
      </c>
      <c r="D48" s="76">
        <v>51.03</v>
      </c>
      <c r="E48" s="90"/>
      <c r="G48" s="13"/>
      <c r="I48" s="144"/>
      <c r="J48" s="58">
        <v>3.4</v>
      </c>
      <c r="K48" s="58" t="s">
        <v>3</v>
      </c>
      <c r="L48" s="76">
        <v>14.29</v>
      </c>
      <c r="M48" s="28"/>
      <c r="O48" s="13"/>
      <c r="Q48" s="144"/>
      <c r="R48" s="58">
        <v>3.4</v>
      </c>
      <c r="S48" s="58" t="s">
        <v>3</v>
      </c>
      <c r="T48" s="76">
        <v>35.85</v>
      </c>
      <c r="U48" s="28"/>
      <c r="W48" s="13"/>
      <c r="Y48" s="144"/>
      <c r="Z48" s="58">
        <v>3.4</v>
      </c>
      <c r="AA48" s="58" t="s">
        <v>3</v>
      </c>
      <c r="AB48" s="76">
        <f t="shared" si="2"/>
        <v>0.35530869797956366</v>
      </c>
      <c r="AC48" s="76">
        <f t="shared" si="1"/>
        <v>26.342266267188176</v>
      </c>
      <c r="AD48" s="28"/>
      <c r="AF48" s="13"/>
    </row>
    <row r="49" spans="1:32" x14ac:dyDescent="0.25">
      <c r="A49" s="144"/>
      <c r="B49" s="58">
        <v>3.5</v>
      </c>
      <c r="C49" s="58" t="s">
        <v>3</v>
      </c>
      <c r="D49" s="76">
        <v>50.98</v>
      </c>
      <c r="E49" s="90"/>
      <c r="G49" s="13"/>
      <c r="I49" s="144"/>
      <c r="J49" s="58">
        <v>3.5</v>
      </c>
      <c r="K49" s="58" t="s">
        <v>3</v>
      </c>
      <c r="L49" s="76">
        <v>14.17</v>
      </c>
      <c r="M49" s="28"/>
      <c r="O49" s="13"/>
      <c r="Q49" s="144"/>
      <c r="R49" s="58">
        <v>3.5</v>
      </c>
      <c r="S49" s="58" t="s">
        <v>3</v>
      </c>
      <c r="T49" s="76">
        <v>35.81</v>
      </c>
      <c r="U49" s="28"/>
      <c r="W49" s="13"/>
      <c r="Y49" s="144"/>
      <c r="Z49" s="58">
        <v>3.5</v>
      </c>
      <c r="AA49" s="58" t="s">
        <v>3</v>
      </c>
      <c r="AB49" s="76">
        <f t="shared" si="2"/>
        <v>0.35507220812442858</v>
      </c>
      <c r="AC49" s="76">
        <f t="shared" si="1"/>
        <v>26.204772165365455</v>
      </c>
      <c r="AD49" s="28"/>
      <c r="AF49" s="13"/>
    </row>
    <row r="50" spans="1:32" x14ac:dyDescent="0.25">
      <c r="A50" s="144"/>
      <c r="B50" s="58">
        <v>3.6</v>
      </c>
      <c r="C50" s="58" t="s">
        <v>3</v>
      </c>
      <c r="D50" s="76">
        <v>50.27</v>
      </c>
      <c r="E50" s="90"/>
      <c r="G50" s="13"/>
      <c r="I50" s="144"/>
      <c r="J50" s="58">
        <v>3.6</v>
      </c>
      <c r="K50" s="58" t="s">
        <v>3</v>
      </c>
      <c r="L50" s="76">
        <v>14.41</v>
      </c>
      <c r="M50" s="28"/>
      <c r="O50" s="13"/>
      <c r="Q50" s="144"/>
      <c r="R50" s="58">
        <v>3.6</v>
      </c>
      <c r="S50" s="58" t="s">
        <v>3</v>
      </c>
      <c r="T50" s="76">
        <v>35.42</v>
      </c>
      <c r="U50" s="28"/>
      <c r="W50" s="13"/>
      <c r="Y50" s="144"/>
      <c r="Z50" s="58">
        <v>3.6</v>
      </c>
      <c r="AA50" s="58" t="s">
        <v>3</v>
      </c>
      <c r="AB50" s="76">
        <f t="shared" si="2"/>
        <v>0.35609366455138924</v>
      </c>
      <c r="AC50" s="76">
        <f t="shared" si="1"/>
        <v>26.798642181040261</v>
      </c>
      <c r="AD50" s="28"/>
      <c r="AF50" s="13"/>
    </row>
    <row r="51" spans="1:32" x14ac:dyDescent="0.25">
      <c r="A51" s="144"/>
      <c r="B51" s="58">
        <v>3.7</v>
      </c>
      <c r="C51" s="58" t="s">
        <v>3</v>
      </c>
      <c r="D51" s="76">
        <v>49.91</v>
      </c>
      <c r="E51" s="90"/>
      <c r="G51" s="13"/>
      <c r="I51" s="144"/>
      <c r="J51" s="58">
        <v>3.7</v>
      </c>
      <c r="K51" s="58" t="s">
        <v>3</v>
      </c>
      <c r="L51" s="76">
        <v>14.88</v>
      </c>
      <c r="M51" s="28"/>
      <c r="O51" s="13"/>
      <c r="Q51" s="144"/>
      <c r="R51" s="58">
        <v>3.7</v>
      </c>
      <c r="S51" s="58" t="s">
        <v>3</v>
      </c>
      <c r="T51" s="76">
        <v>35.909999999999997</v>
      </c>
      <c r="U51" s="28"/>
      <c r="W51" s="13"/>
      <c r="Y51" s="144"/>
      <c r="Z51" s="58">
        <v>3.7</v>
      </c>
      <c r="AA51" s="58" t="s">
        <v>3</v>
      </c>
      <c r="AB51" s="76">
        <f t="shared" si="2"/>
        <v>0.35766411757732419</v>
      </c>
      <c r="AC51" s="76">
        <f t="shared" si="1"/>
        <v>27.711696265886165</v>
      </c>
      <c r="AD51" s="28"/>
      <c r="AF51" s="13"/>
    </row>
    <row r="52" spans="1:32" ht="15.75" thickBot="1" x14ac:dyDescent="0.3">
      <c r="A52" s="145"/>
      <c r="B52" s="59">
        <v>3.8</v>
      </c>
      <c r="C52" s="59" t="s">
        <v>3</v>
      </c>
      <c r="D52" s="99">
        <v>49.21</v>
      </c>
      <c r="E52" s="32">
        <f>AVERAGE(D29:D52)</f>
        <v>49.23125000000001</v>
      </c>
      <c r="F52" s="30">
        <f>STDEVPA(D29:D52)</f>
        <v>1.0513892099661921</v>
      </c>
      <c r="G52" s="29">
        <f>(F52/E52)*100</f>
        <v>2.1356134771434645</v>
      </c>
      <c r="H52" s="31"/>
      <c r="I52" s="145"/>
      <c r="J52" s="59">
        <v>3.8</v>
      </c>
      <c r="K52" s="59" t="s">
        <v>3</v>
      </c>
      <c r="L52" s="99">
        <v>14.81</v>
      </c>
      <c r="M52" s="32">
        <f>AVERAGE(L29:L52)</f>
        <v>14.820000000000002</v>
      </c>
      <c r="N52" s="30">
        <f>STDEVPA(L29:L52)</f>
        <v>0.32868424564212589</v>
      </c>
      <c r="O52" s="29">
        <f>(N52/M52)*100</f>
        <v>2.2178424132397154</v>
      </c>
      <c r="P52" s="31"/>
      <c r="Q52" s="145"/>
      <c r="R52" s="59">
        <v>3.8</v>
      </c>
      <c r="S52" s="59" t="s">
        <v>3</v>
      </c>
      <c r="T52" s="99">
        <v>35.43</v>
      </c>
      <c r="U52" s="32">
        <f>AVERAGE(T29:T52)</f>
        <v>35.170416666666661</v>
      </c>
      <c r="V52" s="30">
        <f>STDEVPA(T29:T52)</f>
        <v>0.56659420492584944</v>
      </c>
      <c r="W52" s="29">
        <f>(V52/U52)*100</f>
        <v>1.6109965665059871</v>
      </c>
      <c r="Y52" s="145"/>
      <c r="Z52" s="59">
        <v>3.8</v>
      </c>
      <c r="AA52" s="59" t="s">
        <v>3</v>
      </c>
      <c r="AB52" s="99">
        <f t="shared" si="2"/>
        <v>0.35798915197544079</v>
      </c>
      <c r="AC52" s="99">
        <f t="shared" si="1"/>
        <v>27.900669753163253</v>
      </c>
      <c r="AD52" s="32">
        <f>AVERAGE(AC29:AC52)</f>
        <v>27.860612128217777</v>
      </c>
      <c r="AE52" s="30">
        <f>STDEVPA(AC29:AC52)</f>
        <v>0.8843727197540856</v>
      </c>
      <c r="AF52" s="29">
        <f>(AE52/AD52)*100</f>
        <v>3.1742759839019308</v>
      </c>
    </row>
    <row r="53" spans="1:32" x14ac:dyDescent="0.25">
      <c r="A53" s="146">
        <v>1</v>
      </c>
      <c r="B53" s="57">
        <v>1.1000000000000001</v>
      </c>
      <c r="C53" s="92" t="s">
        <v>4</v>
      </c>
      <c r="D53" s="97">
        <v>50.19</v>
      </c>
      <c r="E53" s="27"/>
      <c r="F53" s="26"/>
      <c r="G53" s="25"/>
      <c r="I53" s="146">
        <v>1</v>
      </c>
      <c r="J53" s="57">
        <v>1.1000000000000001</v>
      </c>
      <c r="K53" s="92" t="s">
        <v>4</v>
      </c>
      <c r="L53" s="97">
        <v>14.77</v>
      </c>
      <c r="M53" s="27"/>
      <c r="N53" s="26"/>
      <c r="O53" s="25"/>
      <c r="Q53" s="146">
        <v>1</v>
      </c>
      <c r="R53" s="57">
        <v>1.1000000000000001</v>
      </c>
      <c r="S53" s="92" t="s">
        <v>4</v>
      </c>
      <c r="T53" s="97">
        <v>35.24</v>
      </c>
      <c r="U53" s="27"/>
      <c r="V53" s="26"/>
      <c r="W53" s="25"/>
      <c r="Y53" s="146">
        <v>1</v>
      </c>
      <c r="Z53" s="57">
        <v>1.1000000000000001</v>
      </c>
      <c r="AA53" s="92" t="s">
        <v>4</v>
      </c>
      <c r="AB53" s="97">
        <f t="shared" si="2"/>
        <v>0.35690524663043915</v>
      </c>
      <c r="AC53" s="97">
        <f t="shared" si="1"/>
        <v>27.270492226999512</v>
      </c>
      <c r="AD53" s="27"/>
      <c r="AE53" s="26"/>
      <c r="AF53" s="25"/>
    </row>
    <row r="54" spans="1:32" x14ac:dyDescent="0.25">
      <c r="A54" s="144"/>
      <c r="B54" s="58">
        <v>1.2</v>
      </c>
      <c r="C54" s="58" t="s">
        <v>4</v>
      </c>
      <c r="D54" s="91">
        <v>50.4</v>
      </c>
      <c r="E54" s="28"/>
      <c r="G54" s="13"/>
      <c r="I54" s="144"/>
      <c r="J54" s="58">
        <v>1.2</v>
      </c>
      <c r="K54" s="58" t="s">
        <v>4</v>
      </c>
      <c r="L54" s="76">
        <v>14.72</v>
      </c>
      <c r="M54" s="28"/>
      <c r="O54" s="13"/>
      <c r="Q54" s="144"/>
      <c r="R54" s="58">
        <v>1.2</v>
      </c>
      <c r="S54" s="58" t="s">
        <v>4</v>
      </c>
      <c r="T54" s="76">
        <v>35.74</v>
      </c>
      <c r="U54" s="28"/>
      <c r="W54" s="13"/>
      <c r="Y54" s="144"/>
      <c r="Z54" s="58">
        <v>1.2</v>
      </c>
      <c r="AA54" s="58" t="s">
        <v>4</v>
      </c>
      <c r="AB54" s="76">
        <f t="shared" si="2"/>
        <v>0.35678738708192259</v>
      </c>
      <c r="AC54" s="76">
        <f t="shared" si="1"/>
        <v>27.201969233675928</v>
      </c>
      <c r="AD54" s="28"/>
      <c r="AF54" s="13"/>
    </row>
    <row r="55" spans="1:32" x14ac:dyDescent="0.25">
      <c r="A55" s="144"/>
      <c r="B55" s="58">
        <v>1.3</v>
      </c>
      <c r="C55" s="58" t="s">
        <v>4</v>
      </c>
      <c r="D55" s="76">
        <v>49.88</v>
      </c>
      <c r="E55" s="28"/>
      <c r="G55" s="13"/>
      <c r="I55" s="144"/>
      <c r="J55" s="58">
        <v>1.3</v>
      </c>
      <c r="K55" s="58" t="s">
        <v>4</v>
      </c>
      <c r="L55" s="76">
        <v>15.13</v>
      </c>
      <c r="M55" s="28"/>
      <c r="O55" s="13"/>
      <c r="Q55" s="144"/>
      <c r="R55" s="58">
        <v>1.3</v>
      </c>
      <c r="S55" s="58" t="s">
        <v>4</v>
      </c>
      <c r="T55" s="76">
        <v>35.89</v>
      </c>
      <c r="U55" s="28"/>
      <c r="W55" s="13"/>
      <c r="Y55" s="144"/>
      <c r="Z55" s="58">
        <v>1.3</v>
      </c>
      <c r="AA55" s="58" t="s">
        <v>4</v>
      </c>
      <c r="AB55" s="76">
        <f t="shared" si="2"/>
        <v>0.35824650361975885</v>
      </c>
      <c r="AC55" s="76">
        <f t="shared" si="1"/>
        <v>28.050292802185378</v>
      </c>
      <c r="AD55" s="28"/>
      <c r="AF55" s="13"/>
    </row>
    <row r="56" spans="1:32" x14ac:dyDescent="0.25">
      <c r="A56" s="144"/>
      <c r="B56" s="58">
        <v>1.4</v>
      </c>
      <c r="C56" s="58" t="s">
        <v>4</v>
      </c>
      <c r="D56" s="76">
        <v>49.19</v>
      </c>
      <c r="E56" s="28"/>
      <c r="G56" s="13"/>
      <c r="I56" s="144"/>
      <c r="J56" s="58">
        <v>1.4</v>
      </c>
      <c r="K56" s="58" t="s">
        <v>4</v>
      </c>
      <c r="L56" s="76">
        <v>15.45</v>
      </c>
      <c r="M56" s="28"/>
      <c r="O56" s="13"/>
      <c r="Q56" s="144"/>
      <c r="R56" s="58">
        <v>1.4</v>
      </c>
      <c r="S56" s="58" t="s">
        <v>4</v>
      </c>
      <c r="T56" s="76">
        <v>35.590000000000003</v>
      </c>
      <c r="U56" s="28"/>
      <c r="W56" s="13"/>
      <c r="Y56" s="144"/>
      <c r="Z56" s="58">
        <v>1.4</v>
      </c>
      <c r="AA56" s="58" t="s">
        <v>4</v>
      </c>
      <c r="AB56" s="76">
        <f t="shared" si="2"/>
        <v>0.35952436476604654</v>
      </c>
      <c r="AC56" s="76">
        <f t="shared" si="1"/>
        <v>28.793235329096834</v>
      </c>
      <c r="AD56" s="28"/>
      <c r="AF56" s="13"/>
    </row>
    <row r="57" spans="1:32" x14ac:dyDescent="0.25">
      <c r="A57" s="144"/>
      <c r="B57" s="58">
        <v>1.5</v>
      </c>
      <c r="C57" s="58" t="s">
        <v>4</v>
      </c>
      <c r="D57" s="76">
        <v>53.06</v>
      </c>
      <c r="E57" s="28"/>
      <c r="G57" s="13"/>
      <c r="I57" s="144"/>
      <c r="J57" s="58">
        <v>1.5</v>
      </c>
      <c r="K57" s="58" t="s">
        <v>4</v>
      </c>
      <c r="L57" s="76">
        <v>13.82</v>
      </c>
      <c r="M57" s="28"/>
      <c r="O57" s="13"/>
      <c r="Q57" s="144"/>
      <c r="R57" s="58">
        <v>1.5</v>
      </c>
      <c r="S57" s="58" t="s">
        <v>4</v>
      </c>
      <c r="T57" s="76">
        <v>36.770000000000003</v>
      </c>
      <c r="U57" s="28"/>
      <c r="W57" s="13"/>
      <c r="Y57" s="144"/>
      <c r="Z57" s="58">
        <v>1.5</v>
      </c>
      <c r="AA57" s="58" t="s">
        <v>4</v>
      </c>
      <c r="AB57" s="76">
        <f t="shared" si="2"/>
        <v>0.35291462120098133</v>
      </c>
      <c r="AC57" s="76">
        <f t="shared" si="1"/>
        <v>24.950361163361244</v>
      </c>
      <c r="AD57" s="28"/>
      <c r="AF57" s="13"/>
    </row>
    <row r="58" spans="1:32" x14ac:dyDescent="0.25">
      <c r="A58" s="144"/>
      <c r="B58" s="58">
        <v>1.6</v>
      </c>
      <c r="C58" s="58" t="s">
        <v>4</v>
      </c>
      <c r="D58" s="76">
        <v>49.59</v>
      </c>
      <c r="E58" s="28"/>
      <c r="G58" s="13"/>
      <c r="I58" s="144"/>
      <c r="J58" s="58">
        <v>1.6</v>
      </c>
      <c r="K58" s="58" t="s">
        <v>4</v>
      </c>
      <c r="L58" s="76">
        <v>15.2</v>
      </c>
      <c r="M58" s="28"/>
      <c r="O58" s="13"/>
      <c r="Q58" s="144"/>
      <c r="R58" s="58">
        <v>1.6</v>
      </c>
      <c r="S58" s="58" t="s">
        <v>4</v>
      </c>
      <c r="T58" s="76">
        <v>35.51</v>
      </c>
      <c r="U58" s="28"/>
      <c r="W58" s="13"/>
      <c r="Y58" s="144"/>
      <c r="Z58" s="58">
        <v>1.6</v>
      </c>
      <c r="AA58" s="58" t="s">
        <v>4</v>
      </c>
      <c r="AB58" s="76">
        <f t="shared" si="2"/>
        <v>0.35853790686735421</v>
      </c>
      <c r="AC58" s="76">
        <f t="shared" si="1"/>
        <v>28.219713294973378</v>
      </c>
      <c r="AD58" s="28"/>
      <c r="AF58" s="13"/>
    </row>
    <row r="59" spans="1:32" x14ac:dyDescent="0.25">
      <c r="A59" s="144"/>
      <c r="B59" s="58">
        <v>1.7</v>
      </c>
      <c r="C59" s="58" t="s">
        <v>4</v>
      </c>
      <c r="D59" s="76">
        <v>51.57</v>
      </c>
      <c r="E59" s="28"/>
      <c r="G59" s="13"/>
      <c r="I59" s="144"/>
      <c r="J59" s="58">
        <v>1.7</v>
      </c>
      <c r="K59" s="58" t="s">
        <v>4</v>
      </c>
      <c r="L59" s="76">
        <v>14.58</v>
      </c>
      <c r="M59" s="28"/>
      <c r="O59" s="13"/>
      <c r="Q59" s="144"/>
      <c r="R59" s="58">
        <v>1.7</v>
      </c>
      <c r="S59" s="58" t="s">
        <v>4</v>
      </c>
      <c r="T59" s="76">
        <v>36.85</v>
      </c>
      <c r="U59" s="28"/>
      <c r="W59" s="13"/>
      <c r="Y59" s="144"/>
      <c r="Z59" s="58">
        <v>1.7</v>
      </c>
      <c r="AA59" s="58" t="s">
        <v>4</v>
      </c>
      <c r="AB59" s="76">
        <f t="shared" si="2"/>
        <v>0.35583787459211164</v>
      </c>
      <c r="AC59" s="76">
        <f t="shared" si="1"/>
        <v>26.649927088437003</v>
      </c>
      <c r="AD59" s="28"/>
      <c r="AF59" s="13"/>
    </row>
    <row r="60" spans="1:32" x14ac:dyDescent="0.25">
      <c r="A60" s="144"/>
      <c r="B60" s="58">
        <v>1.8</v>
      </c>
      <c r="C60" s="58" t="s">
        <v>4</v>
      </c>
      <c r="D60" s="76">
        <v>49.68</v>
      </c>
      <c r="E60" s="90"/>
      <c r="G60" s="13"/>
      <c r="I60" s="144"/>
      <c r="J60" s="58">
        <v>1.8</v>
      </c>
      <c r="K60" s="58" t="s">
        <v>4</v>
      </c>
      <c r="L60" s="76">
        <v>15.08</v>
      </c>
      <c r="M60" s="28"/>
      <c r="O60" s="13"/>
      <c r="Q60" s="144"/>
      <c r="R60" s="58">
        <v>1.8</v>
      </c>
      <c r="S60" s="58" t="s">
        <v>4</v>
      </c>
      <c r="T60" s="76">
        <v>35.51</v>
      </c>
      <c r="U60" s="28"/>
      <c r="W60" s="13"/>
      <c r="Y60" s="144"/>
      <c r="Z60" s="58">
        <v>1.8</v>
      </c>
      <c r="AA60" s="58" t="s">
        <v>4</v>
      </c>
      <c r="AB60" s="76">
        <f t="shared" si="2"/>
        <v>0.35818109279345117</v>
      </c>
      <c r="AC60" s="76">
        <f t="shared" si="1"/>
        <v>28.012263252006498</v>
      </c>
      <c r="AD60" s="28"/>
      <c r="AF60" s="13"/>
    </row>
    <row r="61" spans="1:32" x14ac:dyDescent="0.25">
      <c r="A61" s="144">
        <v>2</v>
      </c>
      <c r="B61" s="58">
        <v>2.1</v>
      </c>
      <c r="C61" s="58" t="s">
        <v>4</v>
      </c>
      <c r="D61" s="76">
        <v>50.95</v>
      </c>
      <c r="E61" s="90"/>
      <c r="G61" s="13"/>
      <c r="I61" s="144">
        <v>2</v>
      </c>
      <c r="J61" s="58">
        <v>2.1</v>
      </c>
      <c r="K61" s="58" t="s">
        <v>4</v>
      </c>
      <c r="L61" s="76">
        <v>14.59</v>
      </c>
      <c r="M61" s="28"/>
      <c r="O61" s="13"/>
      <c r="Q61" s="144">
        <v>2</v>
      </c>
      <c r="R61" s="58">
        <v>2.1</v>
      </c>
      <c r="S61" s="58" t="s">
        <v>4</v>
      </c>
      <c r="T61" s="76">
        <v>35.24</v>
      </c>
      <c r="U61" s="28"/>
      <c r="W61" s="13"/>
      <c r="Y61" s="144">
        <v>2</v>
      </c>
      <c r="Z61" s="58">
        <v>2.1</v>
      </c>
      <c r="AA61" s="58" t="s">
        <v>4</v>
      </c>
      <c r="AB61" s="76">
        <f t="shared" si="2"/>
        <v>0.35581826279532286</v>
      </c>
      <c r="AC61" s="76">
        <f t="shared" si="1"/>
        <v>26.638524881001668</v>
      </c>
      <c r="AD61" s="28"/>
      <c r="AF61" s="13"/>
    </row>
    <row r="62" spans="1:32" x14ac:dyDescent="0.25">
      <c r="A62" s="144"/>
      <c r="B62" s="58">
        <v>2.2000000000000002</v>
      </c>
      <c r="C62" s="58" t="s">
        <v>4</v>
      </c>
      <c r="D62" s="76">
        <v>53.58</v>
      </c>
      <c r="E62" s="90"/>
      <c r="G62" s="13"/>
      <c r="I62" s="144"/>
      <c r="J62" s="58">
        <v>2.2000000000000002</v>
      </c>
      <c r="K62" s="58" t="s">
        <v>4</v>
      </c>
      <c r="L62" s="76">
        <v>14.01</v>
      </c>
      <c r="M62" s="28"/>
      <c r="O62" s="13"/>
      <c r="Q62" s="144"/>
      <c r="R62" s="58">
        <v>2.2000000000000002</v>
      </c>
      <c r="S62" s="58" t="s">
        <v>4</v>
      </c>
      <c r="T62" s="76">
        <v>36.9</v>
      </c>
      <c r="U62" s="28"/>
      <c r="W62" s="13"/>
      <c r="Y62" s="144"/>
      <c r="Z62" s="58">
        <v>2.2000000000000002</v>
      </c>
      <c r="AA62" s="58" t="s">
        <v>4</v>
      </c>
      <c r="AB62" s="76">
        <f t="shared" si="2"/>
        <v>0.35295005331830037</v>
      </c>
      <c r="AC62" s="76">
        <f t="shared" si="1"/>
        <v>24.970961231569984</v>
      </c>
      <c r="AD62" s="28"/>
      <c r="AF62" s="13"/>
    </row>
    <row r="63" spans="1:32" x14ac:dyDescent="0.25">
      <c r="A63" s="144"/>
      <c r="B63" s="58">
        <v>2.2999999999999998</v>
      </c>
      <c r="C63" s="58" t="s">
        <v>4</v>
      </c>
      <c r="D63" s="76">
        <v>51.83</v>
      </c>
      <c r="E63" s="90"/>
      <c r="G63" s="13"/>
      <c r="I63" s="144"/>
      <c r="J63" s="58">
        <v>2.2999999999999998</v>
      </c>
      <c r="K63" s="58" t="s">
        <v>4</v>
      </c>
      <c r="L63" s="76">
        <v>14.71</v>
      </c>
      <c r="M63" s="28"/>
      <c r="O63" s="13"/>
      <c r="Q63" s="144"/>
      <c r="R63" s="58">
        <v>2.2999999999999998</v>
      </c>
      <c r="S63" s="58" t="s">
        <v>4</v>
      </c>
      <c r="T63" s="76">
        <v>36.14</v>
      </c>
      <c r="U63" s="28"/>
      <c r="W63" s="13"/>
      <c r="Y63" s="144"/>
      <c r="Z63" s="58">
        <v>2.2999999999999998</v>
      </c>
      <c r="AA63" s="58" t="s">
        <v>4</v>
      </c>
      <c r="AB63" s="76">
        <f t="shared" si="2"/>
        <v>0.35563673487782343</v>
      </c>
      <c r="AC63" s="76">
        <f t="shared" si="1"/>
        <v>26.532985394083397</v>
      </c>
      <c r="AD63" s="28"/>
      <c r="AF63" s="13"/>
    </row>
    <row r="64" spans="1:32" x14ac:dyDescent="0.25">
      <c r="A64" s="144"/>
      <c r="B64" s="58">
        <v>2.4</v>
      </c>
      <c r="C64" s="58" t="s">
        <v>4</v>
      </c>
      <c r="D64" s="76">
        <v>51.42</v>
      </c>
      <c r="E64" s="90"/>
      <c r="G64" s="13"/>
      <c r="I64" s="144"/>
      <c r="J64" s="58">
        <v>2.4</v>
      </c>
      <c r="K64" s="58" t="s">
        <v>4</v>
      </c>
      <c r="L64" s="76">
        <v>14.44</v>
      </c>
      <c r="M64" s="28"/>
      <c r="O64" s="13"/>
      <c r="Q64" s="144"/>
      <c r="R64" s="58">
        <v>2.4</v>
      </c>
      <c r="S64" s="58" t="s">
        <v>4</v>
      </c>
      <c r="T64" s="76">
        <v>35.56</v>
      </c>
      <c r="U64" s="28"/>
      <c r="W64" s="13"/>
      <c r="Y64" s="144"/>
      <c r="Z64" s="58">
        <v>2.4</v>
      </c>
      <c r="AA64" s="58" t="s">
        <v>4</v>
      </c>
      <c r="AB64" s="76">
        <f t="shared" si="2"/>
        <v>0.35519284006881907</v>
      </c>
      <c r="AC64" s="76">
        <f t="shared" si="1"/>
        <v>26.274907016755279</v>
      </c>
      <c r="AD64" s="28"/>
      <c r="AF64" s="13"/>
    </row>
    <row r="65" spans="1:32" x14ac:dyDescent="0.25">
      <c r="A65" s="144"/>
      <c r="B65" s="58">
        <v>2.5</v>
      </c>
      <c r="C65" s="58" t="s">
        <v>4</v>
      </c>
      <c r="D65" s="76">
        <v>54.83</v>
      </c>
      <c r="E65" s="90"/>
      <c r="G65" s="13"/>
      <c r="I65" s="144"/>
      <c r="J65" s="58">
        <v>2.5</v>
      </c>
      <c r="K65" s="58" t="s">
        <v>4</v>
      </c>
      <c r="L65" s="76">
        <v>13.77</v>
      </c>
      <c r="M65" s="28"/>
      <c r="O65" s="13"/>
      <c r="Q65" s="144"/>
      <c r="R65" s="58">
        <v>2.5</v>
      </c>
      <c r="S65" s="58" t="s">
        <v>4</v>
      </c>
      <c r="T65" s="76">
        <v>37.619999999999997</v>
      </c>
      <c r="U65" s="28"/>
      <c r="W65" s="13"/>
      <c r="Y65" s="144"/>
      <c r="Z65" s="58">
        <v>2.5</v>
      </c>
      <c r="AA65" s="58" t="s">
        <v>4</v>
      </c>
      <c r="AB65" s="76">
        <f t="shared" si="2"/>
        <v>0.35172630434096475</v>
      </c>
      <c r="AC65" s="76">
        <f t="shared" si="1"/>
        <v>24.259479268002764</v>
      </c>
      <c r="AD65" s="28"/>
      <c r="AF65" s="13"/>
    </row>
    <row r="66" spans="1:32" x14ac:dyDescent="0.25">
      <c r="A66" s="144"/>
      <c r="B66" s="58">
        <v>2.6</v>
      </c>
      <c r="C66" s="58" t="s">
        <v>4</v>
      </c>
      <c r="D66" s="76">
        <v>52.12</v>
      </c>
      <c r="E66" s="90"/>
      <c r="G66" s="13"/>
      <c r="I66" s="144"/>
      <c r="J66" s="58">
        <v>2.6</v>
      </c>
      <c r="K66" s="58" t="s">
        <v>4</v>
      </c>
      <c r="L66" s="76">
        <v>14.17</v>
      </c>
      <c r="M66" s="28"/>
      <c r="O66" s="13"/>
      <c r="Q66" s="144"/>
      <c r="R66" s="58">
        <v>2.6</v>
      </c>
      <c r="S66" s="58" t="s">
        <v>4</v>
      </c>
      <c r="T66" s="76">
        <v>35.909999999999997</v>
      </c>
      <c r="U66" s="28"/>
      <c r="W66" s="13"/>
      <c r="Y66" s="144"/>
      <c r="Z66" s="58">
        <v>2.6</v>
      </c>
      <c r="AA66" s="58" t="s">
        <v>4</v>
      </c>
      <c r="AB66" s="76">
        <f t="shared" si="2"/>
        <v>0.35413360484338102</v>
      </c>
      <c r="AC66" s="76">
        <f t="shared" si="1"/>
        <v>25.659072583361066</v>
      </c>
      <c r="AD66" s="28"/>
      <c r="AF66" s="13"/>
    </row>
    <row r="67" spans="1:32" x14ac:dyDescent="0.25">
      <c r="A67" s="144"/>
      <c r="B67" s="58">
        <v>2.7</v>
      </c>
      <c r="C67" s="58" t="s">
        <v>4</v>
      </c>
      <c r="D67" s="76">
        <v>50.67</v>
      </c>
      <c r="E67" s="90"/>
      <c r="G67" s="13"/>
      <c r="I67" s="144"/>
      <c r="J67" s="58">
        <v>2.7</v>
      </c>
      <c r="K67" s="58" t="s">
        <v>4</v>
      </c>
      <c r="L67" s="76">
        <v>14.87</v>
      </c>
      <c r="M67" s="28"/>
      <c r="O67" s="13"/>
      <c r="Q67" s="144"/>
      <c r="R67" s="58">
        <v>2.7</v>
      </c>
      <c r="S67" s="58" t="s">
        <v>4</v>
      </c>
      <c r="T67" s="76">
        <v>35.5</v>
      </c>
      <c r="U67" s="28"/>
      <c r="W67" s="13"/>
      <c r="Y67" s="144"/>
      <c r="Z67" s="58">
        <v>2.7</v>
      </c>
      <c r="AA67" s="58" t="s">
        <v>4</v>
      </c>
      <c r="AB67" s="76">
        <f t="shared" si="2"/>
        <v>0.3567852953150577</v>
      </c>
      <c r="AC67" s="76">
        <f t="shared" si="1"/>
        <v>27.200753090149828</v>
      </c>
      <c r="AD67" s="28"/>
      <c r="AF67" s="13"/>
    </row>
    <row r="68" spans="1:32" x14ac:dyDescent="0.25">
      <c r="A68" s="144"/>
      <c r="B68" s="58">
        <v>2.8</v>
      </c>
      <c r="C68" s="58" t="s">
        <v>4</v>
      </c>
      <c r="D68" s="76">
        <v>52.31</v>
      </c>
      <c r="E68" s="90"/>
      <c r="G68" s="13"/>
      <c r="I68" s="144"/>
      <c r="J68" s="58">
        <v>2.8</v>
      </c>
      <c r="K68" s="58" t="s">
        <v>4</v>
      </c>
      <c r="L68" s="76">
        <v>14.23</v>
      </c>
      <c r="M68" s="28"/>
      <c r="O68" s="13"/>
      <c r="Q68" s="144"/>
      <c r="R68" s="58">
        <v>2.8</v>
      </c>
      <c r="S68" s="58" t="s">
        <v>4</v>
      </c>
      <c r="T68" s="76">
        <v>36.130000000000003</v>
      </c>
      <c r="U68" s="28"/>
      <c r="W68" s="13"/>
      <c r="Y68" s="144"/>
      <c r="Z68" s="58">
        <v>2.8</v>
      </c>
      <c r="AA68" s="58" t="s">
        <v>4</v>
      </c>
      <c r="AB68" s="76">
        <f t="shared" si="2"/>
        <v>0.35418347229250718</v>
      </c>
      <c r="AC68" s="76">
        <f t="shared" si="1"/>
        <v>25.688065286341388</v>
      </c>
      <c r="AD68" s="28"/>
      <c r="AF68" s="13"/>
    </row>
    <row r="69" spans="1:32" x14ac:dyDescent="0.25">
      <c r="A69" s="144">
        <v>3</v>
      </c>
      <c r="B69" s="58">
        <v>3.1</v>
      </c>
      <c r="C69" s="58" t="s">
        <v>4</v>
      </c>
      <c r="D69" s="76">
        <v>49.4</v>
      </c>
      <c r="E69" s="90"/>
      <c r="G69" s="13"/>
      <c r="I69" s="144">
        <v>3</v>
      </c>
      <c r="J69" s="58">
        <v>3.1</v>
      </c>
      <c r="K69" s="58" t="s">
        <v>4</v>
      </c>
      <c r="L69" s="76">
        <v>15.02</v>
      </c>
      <c r="M69" s="28"/>
      <c r="O69" s="13"/>
      <c r="Q69" s="144">
        <v>3</v>
      </c>
      <c r="R69" s="58">
        <v>3.1</v>
      </c>
      <c r="S69" s="58" t="s">
        <v>4</v>
      </c>
      <c r="T69" s="76">
        <v>34.630000000000003</v>
      </c>
      <c r="U69" s="28"/>
      <c r="W69" s="13"/>
      <c r="Y69" s="144">
        <v>3</v>
      </c>
      <c r="Z69" s="58">
        <v>3.1</v>
      </c>
      <c r="AA69" s="58" t="s">
        <v>4</v>
      </c>
      <c r="AB69" s="76">
        <f t="shared" ref="AB69:AB100" si="3">(L69+1.75*D69)/(5.645*D69+L69-0.3012*T69)</f>
        <v>0.35797892079561688</v>
      </c>
      <c r="AC69" s="76">
        <f t="shared" si="1"/>
        <v>27.89472139280052</v>
      </c>
      <c r="AD69" s="28"/>
      <c r="AF69" s="13"/>
    </row>
    <row r="70" spans="1:32" x14ac:dyDescent="0.25">
      <c r="A70" s="144"/>
      <c r="B70" s="58">
        <v>3.2</v>
      </c>
      <c r="C70" s="58" t="s">
        <v>4</v>
      </c>
      <c r="D70" s="76">
        <v>49.21</v>
      </c>
      <c r="E70" s="90"/>
      <c r="G70" s="13"/>
      <c r="I70" s="144"/>
      <c r="J70" s="58">
        <v>3.2</v>
      </c>
      <c r="K70" s="58" t="s">
        <v>4</v>
      </c>
      <c r="L70" s="76">
        <v>14.86</v>
      </c>
      <c r="M70" s="28"/>
      <c r="O70" s="13"/>
      <c r="Q70" s="144"/>
      <c r="R70" s="58">
        <v>3.2</v>
      </c>
      <c r="S70" s="58" t="s">
        <v>4</v>
      </c>
      <c r="T70" s="76">
        <v>33.770000000000003</v>
      </c>
      <c r="U70" s="28"/>
      <c r="W70" s="13"/>
      <c r="Y70" s="144"/>
      <c r="Z70" s="58">
        <v>3.2</v>
      </c>
      <c r="AA70" s="58" t="s">
        <v>4</v>
      </c>
      <c r="AB70" s="76">
        <f t="shared" si="3"/>
        <v>0.35746914444159283</v>
      </c>
      <c r="AC70" s="76">
        <f t="shared" ref="AC70:AC100" si="4">(100*(AB70-0.31))/0.172</f>
        <v>27.598339791623747</v>
      </c>
      <c r="AD70" s="28"/>
      <c r="AF70" s="13"/>
    </row>
    <row r="71" spans="1:32" x14ac:dyDescent="0.25">
      <c r="A71" s="144"/>
      <c r="B71" s="58">
        <v>3.3</v>
      </c>
      <c r="C71" s="58" t="s">
        <v>4</v>
      </c>
      <c r="D71" s="76">
        <v>50.46</v>
      </c>
      <c r="E71" s="90"/>
      <c r="G71" s="13"/>
      <c r="I71" s="144"/>
      <c r="J71" s="58">
        <v>3.3</v>
      </c>
      <c r="K71" s="58" t="s">
        <v>4</v>
      </c>
      <c r="L71" s="76">
        <v>14.48</v>
      </c>
      <c r="M71" s="28"/>
      <c r="O71" s="13"/>
      <c r="Q71" s="144"/>
      <c r="R71" s="58">
        <v>3.3</v>
      </c>
      <c r="S71" s="58" t="s">
        <v>4</v>
      </c>
      <c r="T71" s="76">
        <v>34.880000000000003</v>
      </c>
      <c r="U71" s="28"/>
      <c r="W71" s="13"/>
      <c r="Y71" s="144"/>
      <c r="Z71" s="58">
        <v>3.3</v>
      </c>
      <c r="AA71" s="58" t="s">
        <v>4</v>
      </c>
      <c r="AB71" s="76">
        <f t="shared" si="3"/>
        <v>0.35587805428613734</v>
      </c>
      <c r="AC71" s="76">
        <f t="shared" si="4"/>
        <v>26.673287375661246</v>
      </c>
      <c r="AD71" s="28"/>
      <c r="AF71" s="13"/>
    </row>
    <row r="72" spans="1:32" x14ac:dyDescent="0.25">
      <c r="A72" s="144"/>
      <c r="B72" s="58">
        <v>3.4</v>
      </c>
      <c r="C72" s="58" t="s">
        <v>4</v>
      </c>
      <c r="D72" s="76">
        <v>49.73</v>
      </c>
      <c r="E72" s="90"/>
      <c r="G72" s="13"/>
      <c r="I72" s="144"/>
      <c r="J72" s="58">
        <v>3.4</v>
      </c>
      <c r="K72" s="58" t="s">
        <v>4</v>
      </c>
      <c r="L72" s="76">
        <v>14.81</v>
      </c>
      <c r="M72" s="28"/>
      <c r="O72" s="13"/>
      <c r="Q72" s="144"/>
      <c r="R72" s="58">
        <v>3.4</v>
      </c>
      <c r="S72" s="58" t="s">
        <v>4</v>
      </c>
      <c r="T72" s="76">
        <v>34.840000000000003</v>
      </c>
      <c r="U72" s="28"/>
      <c r="W72" s="13"/>
      <c r="Y72" s="144"/>
      <c r="Z72" s="58">
        <v>3.4</v>
      </c>
      <c r="AA72" s="58" t="s">
        <v>4</v>
      </c>
      <c r="AB72" s="76">
        <f t="shared" si="3"/>
        <v>0.3572718581632951</v>
      </c>
      <c r="AC72" s="76">
        <f t="shared" si="4"/>
        <v>27.483638467032037</v>
      </c>
      <c r="AD72" s="28"/>
      <c r="AF72" s="13"/>
    </row>
    <row r="73" spans="1:32" x14ac:dyDescent="0.25">
      <c r="A73" s="144"/>
      <c r="B73" s="58">
        <v>3.5</v>
      </c>
      <c r="C73" s="58" t="s">
        <v>4</v>
      </c>
      <c r="D73" s="76">
        <v>49.83</v>
      </c>
      <c r="E73" s="90"/>
      <c r="G73" s="13"/>
      <c r="I73" s="144"/>
      <c r="J73" s="58">
        <v>3.5</v>
      </c>
      <c r="K73" s="58" t="s">
        <v>4</v>
      </c>
      <c r="L73" s="76">
        <v>14.78</v>
      </c>
      <c r="M73" s="28"/>
      <c r="O73" s="13"/>
      <c r="Q73" s="144"/>
      <c r="R73" s="58">
        <v>3.5</v>
      </c>
      <c r="S73" s="58" t="s">
        <v>4</v>
      </c>
      <c r="T73" s="76">
        <v>34.28</v>
      </c>
      <c r="U73" s="28"/>
      <c r="W73" s="13"/>
      <c r="Y73" s="144"/>
      <c r="Z73" s="58">
        <v>3.5</v>
      </c>
      <c r="AA73" s="58" t="s">
        <v>4</v>
      </c>
      <c r="AB73" s="76">
        <f t="shared" si="3"/>
        <v>0.35690011591935189</v>
      </c>
      <c r="AC73" s="76">
        <f t="shared" si="4"/>
        <v>27.267509255437147</v>
      </c>
      <c r="AD73" s="28"/>
      <c r="AF73" s="13"/>
    </row>
    <row r="74" spans="1:32" x14ac:dyDescent="0.25">
      <c r="A74" s="144"/>
      <c r="B74" s="58">
        <v>3.6</v>
      </c>
      <c r="C74" s="58" t="s">
        <v>4</v>
      </c>
      <c r="D74" s="76">
        <v>51.37</v>
      </c>
      <c r="E74" s="90"/>
      <c r="G74" s="13"/>
      <c r="I74" s="144"/>
      <c r="J74" s="58">
        <v>3.6</v>
      </c>
      <c r="K74" s="58" t="s">
        <v>4</v>
      </c>
      <c r="L74" s="76">
        <v>14.25</v>
      </c>
      <c r="M74" s="28"/>
      <c r="O74" s="13"/>
      <c r="Q74" s="144"/>
      <c r="R74" s="58">
        <v>3.6</v>
      </c>
      <c r="S74" s="58" t="s">
        <v>4</v>
      </c>
      <c r="T74" s="76">
        <v>35.57</v>
      </c>
      <c r="U74" s="28"/>
      <c r="W74" s="13"/>
      <c r="Y74" s="144"/>
      <c r="Z74" s="58">
        <v>3.6</v>
      </c>
      <c r="AA74" s="58" t="s">
        <v>4</v>
      </c>
      <c r="AB74" s="76">
        <f t="shared" si="3"/>
        <v>0.35482254041961836</v>
      </c>
      <c r="AC74" s="76">
        <f t="shared" si="4"/>
        <v>26.059616523033931</v>
      </c>
      <c r="AD74" s="28"/>
      <c r="AF74" s="13"/>
    </row>
    <row r="75" spans="1:32" x14ac:dyDescent="0.25">
      <c r="A75" s="144"/>
      <c r="B75" s="58">
        <v>3.7</v>
      </c>
      <c r="C75" s="58" t="s">
        <v>4</v>
      </c>
      <c r="D75" s="76">
        <v>52.26</v>
      </c>
      <c r="E75" s="90"/>
      <c r="G75" s="13"/>
      <c r="I75" s="144"/>
      <c r="J75" s="58">
        <v>3.7</v>
      </c>
      <c r="K75" s="58" t="s">
        <v>4</v>
      </c>
      <c r="L75" s="76">
        <v>14.18</v>
      </c>
      <c r="M75" s="28"/>
      <c r="O75" s="13"/>
      <c r="Q75" s="144"/>
      <c r="R75" s="58">
        <v>3.7</v>
      </c>
      <c r="S75" s="58" t="s">
        <v>4</v>
      </c>
      <c r="T75" s="76">
        <v>35.93</v>
      </c>
      <c r="U75" s="28"/>
      <c r="W75" s="13"/>
      <c r="Y75" s="144"/>
      <c r="Z75" s="58">
        <v>3.7</v>
      </c>
      <c r="AA75" s="58" t="s">
        <v>4</v>
      </c>
      <c r="AB75" s="76">
        <f t="shared" si="3"/>
        <v>0.3540455255724132</v>
      </c>
      <c r="AC75" s="76">
        <f t="shared" si="4"/>
        <v>25.6078637048914</v>
      </c>
      <c r="AD75" s="28"/>
      <c r="AF75" s="13"/>
    </row>
    <row r="76" spans="1:32" ht="15.75" thickBot="1" x14ac:dyDescent="0.3">
      <c r="A76" s="145"/>
      <c r="B76" s="59">
        <v>3.8</v>
      </c>
      <c r="C76" s="59" t="s">
        <v>4</v>
      </c>
      <c r="D76" s="99">
        <v>48.99</v>
      </c>
      <c r="E76" s="32">
        <f>AVERAGE(D53:D76)</f>
        <v>50.938333333333333</v>
      </c>
      <c r="F76" s="30">
        <f>STDEVPA(D53:D76)</f>
        <v>1.4976221894130113</v>
      </c>
      <c r="G76" s="29">
        <f>(F76/E76)*100</f>
        <v>2.940069082380024</v>
      </c>
      <c r="H76" s="31"/>
      <c r="I76" s="145"/>
      <c r="J76" s="59">
        <v>3.8</v>
      </c>
      <c r="K76" s="59" t="s">
        <v>4</v>
      </c>
      <c r="L76" s="99">
        <v>15.11</v>
      </c>
      <c r="M76" s="32">
        <f>AVERAGE(L53:L76)</f>
        <v>14.626250000000001</v>
      </c>
      <c r="N76" s="30">
        <f>STDEVPA(L53:L76)</f>
        <v>0.43745297366307456</v>
      </c>
      <c r="O76" s="29">
        <f>(N76/M76)*100</f>
        <v>2.9908758134386773</v>
      </c>
      <c r="P76" s="31"/>
      <c r="Q76" s="145"/>
      <c r="R76" s="59">
        <v>3.8</v>
      </c>
      <c r="S76" s="59" t="s">
        <v>4</v>
      </c>
      <c r="T76" s="99">
        <v>34.24</v>
      </c>
      <c r="U76" s="32">
        <f>AVERAGE(T53:T76)</f>
        <v>35.593333333333334</v>
      </c>
      <c r="V76" s="30">
        <f>STDEVPA(T53:T76)</f>
        <v>0.88618407919699205</v>
      </c>
      <c r="W76" s="29">
        <f>(V76/U76)*100</f>
        <v>2.4897473661649898</v>
      </c>
      <c r="Y76" s="145"/>
      <c r="Z76" s="59">
        <v>3.8</v>
      </c>
      <c r="AA76" s="59" t="s">
        <v>4</v>
      </c>
      <c r="AB76" s="99">
        <f t="shared" si="3"/>
        <v>0.35842945282693062</v>
      </c>
      <c r="AC76" s="99">
        <f t="shared" si="4"/>
        <v>28.156658620308502</v>
      </c>
      <c r="AD76" s="32">
        <f>AVERAGE(AC53:AC76)</f>
        <v>26.796443261366239</v>
      </c>
      <c r="AE76" s="30">
        <f>STDEVPA(AC53:AC76)</f>
        <v>1.1559046587466726</v>
      </c>
      <c r="AF76" s="29">
        <f>(AE76/AD76)*100</f>
        <v>4.3136495671169826</v>
      </c>
    </row>
    <row r="77" spans="1:32" x14ac:dyDescent="0.25">
      <c r="A77" s="146">
        <v>1</v>
      </c>
      <c r="B77" s="57">
        <v>1.1000000000000001</v>
      </c>
      <c r="C77" s="92" t="s">
        <v>5</v>
      </c>
      <c r="D77" s="97">
        <v>55.61</v>
      </c>
      <c r="E77" s="27"/>
      <c r="F77" s="26"/>
      <c r="G77" s="25"/>
      <c r="I77" s="146">
        <v>1</v>
      </c>
      <c r="J77" s="57">
        <v>1.1000000000000001</v>
      </c>
      <c r="K77" s="92" t="s">
        <v>5</v>
      </c>
      <c r="L77" s="97">
        <v>12.98</v>
      </c>
      <c r="M77" s="27"/>
      <c r="N77" s="26"/>
      <c r="O77" s="25"/>
      <c r="Q77" s="146">
        <v>1</v>
      </c>
      <c r="R77" s="57">
        <v>1.1000000000000001</v>
      </c>
      <c r="S77" s="92" t="s">
        <v>5</v>
      </c>
      <c r="T77" s="97">
        <v>37.799999999999997</v>
      </c>
      <c r="U77" s="27"/>
      <c r="V77" s="26"/>
      <c r="W77" s="25"/>
      <c r="Y77" s="146">
        <v>1</v>
      </c>
      <c r="Z77" s="57">
        <v>1.1000000000000001</v>
      </c>
      <c r="AA77" s="92" t="s">
        <v>5</v>
      </c>
      <c r="AB77" s="97">
        <f t="shared" si="3"/>
        <v>0.34958137553025143</v>
      </c>
      <c r="AC77" s="97">
        <f t="shared" si="4"/>
        <v>23.012427633867112</v>
      </c>
      <c r="AD77" s="27"/>
      <c r="AE77" s="26"/>
      <c r="AF77" s="25"/>
    </row>
    <row r="78" spans="1:32" x14ac:dyDescent="0.25">
      <c r="A78" s="144"/>
      <c r="B78" s="58">
        <v>1.2</v>
      </c>
      <c r="C78" s="58" t="s">
        <v>5</v>
      </c>
      <c r="D78" s="76">
        <v>53.36</v>
      </c>
      <c r="E78" s="28"/>
      <c r="G78" s="13"/>
      <c r="I78" s="144"/>
      <c r="J78" s="58">
        <v>1.2</v>
      </c>
      <c r="K78" s="58" t="s">
        <v>5</v>
      </c>
      <c r="L78" s="76">
        <v>13.88</v>
      </c>
      <c r="M78" s="28"/>
      <c r="O78" s="13"/>
      <c r="Q78" s="144"/>
      <c r="R78" s="58">
        <v>1.2</v>
      </c>
      <c r="S78" s="58" t="s">
        <v>5</v>
      </c>
      <c r="T78" s="76">
        <v>37.28</v>
      </c>
      <c r="U78" s="28"/>
      <c r="W78" s="13"/>
      <c r="Y78" s="144"/>
      <c r="Z78" s="58">
        <v>1.2</v>
      </c>
      <c r="AA78" s="58" t="s">
        <v>5</v>
      </c>
      <c r="AB78" s="76">
        <f t="shared" si="3"/>
        <v>0.35298167696664962</v>
      </c>
      <c r="AC78" s="76">
        <f t="shared" si="4"/>
        <v>24.9893470736335</v>
      </c>
      <c r="AD78" s="28"/>
      <c r="AF78" s="13"/>
    </row>
    <row r="79" spans="1:32" x14ac:dyDescent="0.25">
      <c r="A79" s="144"/>
      <c r="B79" s="58">
        <v>1.3</v>
      </c>
      <c r="C79" s="58" t="s">
        <v>5</v>
      </c>
      <c r="D79" s="76">
        <v>53.77</v>
      </c>
      <c r="E79" s="28"/>
      <c r="G79" s="13"/>
      <c r="I79" s="144"/>
      <c r="J79" s="58">
        <v>1.3</v>
      </c>
      <c r="K79" s="58" t="s">
        <v>5</v>
      </c>
      <c r="L79" s="76">
        <v>13.37</v>
      </c>
      <c r="M79" s="28"/>
      <c r="O79" s="13"/>
      <c r="Q79" s="144"/>
      <c r="R79" s="58">
        <v>1.3</v>
      </c>
      <c r="S79" s="58" t="s">
        <v>5</v>
      </c>
      <c r="T79" s="76">
        <v>36.86</v>
      </c>
      <c r="U79" s="28"/>
      <c r="W79" s="13"/>
      <c r="Y79" s="144"/>
      <c r="Z79" s="58">
        <v>1.3</v>
      </c>
      <c r="AA79" s="58" t="s">
        <v>5</v>
      </c>
      <c r="AB79" s="76">
        <f t="shared" si="3"/>
        <v>0.35143134248868979</v>
      </c>
      <c r="AC79" s="76">
        <f t="shared" si="4"/>
        <v>24.087989819005696</v>
      </c>
      <c r="AD79" s="28"/>
      <c r="AF79" s="13"/>
    </row>
    <row r="80" spans="1:32" x14ac:dyDescent="0.25">
      <c r="A80" s="144"/>
      <c r="B80" s="58">
        <v>1.4</v>
      </c>
      <c r="C80" s="58" t="s">
        <v>5</v>
      </c>
      <c r="D80" s="76">
        <v>57.23</v>
      </c>
      <c r="E80" s="28"/>
      <c r="G80" s="13"/>
      <c r="I80" s="144"/>
      <c r="J80" s="58">
        <v>1.4</v>
      </c>
      <c r="K80" s="58" t="s">
        <v>5</v>
      </c>
      <c r="L80" s="76">
        <v>12.56</v>
      </c>
      <c r="M80" s="28"/>
      <c r="O80" s="13"/>
      <c r="Q80" s="144"/>
      <c r="R80" s="58">
        <v>1.4</v>
      </c>
      <c r="S80" s="58" t="s">
        <v>5</v>
      </c>
      <c r="T80" s="76">
        <v>38.450000000000003</v>
      </c>
      <c r="U80" s="28"/>
      <c r="W80" s="13"/>
      <c r="Y80" s="144"/>
      <c r="Z80" s="58">
        <v>1.4</v>
      </c>
      <c r="AA80" s="58" t="s">
        <v>5</v>
      </c>
      <c r="AB80" s="76">
        <f t="shared" si="3"/>
        <v>0.34783277153923869</v>
      </c>
      <c r="AC80" s="76">
        <f t="shared" si="4"/>
        <v>21.995797406534127</v>
      </c>
      <c r="AD80" s="28"/>
      <c r="AF80" s="13"/>
    </row>
    <row r="81" spans="1:32" x14ac:dyDescent="0.25">
      <c r="A81" s="144"/>
      <c r="B81" s="58">
        <v>1.5</v>
      </c>
      <c r="C81" s="58" t="s">
        <v>5</v>
      </c>
      <c r="D81" s="76">
        <v>54.25</v>
      </c>
      <c r="E81" s="28"/>
      <c r="G81" s="13"/>
      <c r="I81" s="144"/>
      <c r="J81" s="58">
        <v>1.5</v>
      </c>
      <c r="K81" s="58" t="s">
        <v>5</v>
      </c>
      <c r="L81" s="76">
        <v>13.48</v>
      </c>
      <c r="M81" s="28"/>
      <c r="O81" s="13"/>
      <c r="Q81" s="144"/>
      <c r="R81" s="58">
        <v>1.5</v>
      </c>
      <c r="S81" s="58" t="s">
        <v>5</v>
      </c>
      <c r="T81" s="76">
        <v>37.46</v>
      </c>
      <c r="U81" s="28"/>
      <c r="W81" s="13"/>
      <c r="Y81" s="144"/>
      <c r="Z81" s="58">
        <v>1.5</v>
      </c>
      <c r="AA81" s="58" t="s">
        <v>5</v>
      </c>
      <c r="AB81" s="76">
        <f t="shared" si="3"/>
        <v>0.35150466301691241</v>
      </c>
      <c r="AC81" s="76">
        <f t="shared" si="4"/>
        <v>24.130618033088616</v>
      </c>
      <c r="AD81" s="28"/>
      <c r="AF81" s="13"/>
    </row>
    <row r="82" spans="1:32" x14ac:dyDescent="0.25">
      <c r="A82" s="144"/>
      <c r="B82" s="58">
        <v>1.6</v>
      </c>
      <c r="C82" s="58" t="s">
        <v>5</v>
      </c>
      <c r="D82" s="76">
        <v>55.94</v>
      </c>
      <c r="E82" s="28"/>
      <c r="G82" s="13"/>
      <c r="I82" s="144"/>
      <c r="J82" s="58">
        <v>1.6</v>
      </c>
      <c r="K82" s="58" t="s">
        <v>5</v>
      </c>
      <c r="L82" s="76">
        <v>12.42</v>
      </c>
      <c r="M82" s="28"/>
      <c r="O82" s="13"/>
      <c r="Q82" s="144"/>
      <c r="R82" s="58">
        <v>1.6</v>
      </c>
      <c r="S82" s="58" t="s">
        <v>5</v>
      </c>
      <c r="T82" s="76">
        <v>37.409999999999997</v>
      </c>
      <c r="U82" s="28"/>
      <c r="W82" s="13"/>
      <c r="Y82" s="144"/>
      <c r="Z82" s="58">
        <v>1.6</v>
      </c>
      <c r="AA82" s="58" t="s">
        <v>5</v>
      </c>
      <c r="AB82" s="76">
        <f t="shared" si="3"/>
        <v>0.34806996427464032</v>
      </c>
      <c r="AC82" s="76">
        <f t="shared" si="4"/>
        <v>22.133700159674607</v>
      </c>
      <c r="AD82" s="28"/>
      <c r="AF82" s="13"/>
    </row>
    <row r="83" spans="1:32" x14ac:dyDescent="0.25">
      <c r="A83" s="144"/>
      <c r="B83" s="58">
        <v>1.7</v>
      </c>
      <c r="C83" s="58" t="s">
        <v>5</v>
      </c>
      <c r="D83" s="76">
        <v>56.04</v>
      </c>
      <c r="E83" s="28"/>
      <c r="G83" s="13"/>
      <c r="I83" s="144"/>
      <c r="J83" s="58">
        <v>1.7</v>
      </c>
      <c r="K83" s="58" t="s">
        <v>5</v>
      </c>
      <c r="L83" s="76">
        <v>12.66</v>
      </c>
      <c r="M83" s="28"/>
      <c r="O83" s="13"/>
      <c r="Q83" s="144"/>
      <c r="R83" s="58">
        <v>1.7</v>
      </c>
      <c r="S83" s="58" t="s">
        <v>5</v>
      </c>
      <c r="T83" s="76">
        <v>37.24</v>
      </c>
      <c r="U83" s="28"/>
      <c r="W83" s="13"/>
      <c r="Y83" s="144"/>
      <c r="Z83" s="58">
        <v>1.7</v>
      </c>
      <c r="AA83" s="58" t="s">
        <v>5</v>
      </c>
      <c r="AB83" s="76">
        <f t="shared" si="3"/>
        <v>0.34843862114445245</v>
      </c>
      <c r="AC83" s="76">
        <f t="shared" si="4"/>
        <v>22.348035549100267</v>
      </c>
      <c r="AD83" s="28"/>
      <c r="AF83" s="13"/>
    </row>
    <row r="84" spans="1:32" x14ac:dyDescent="0.25">
      <c r="A84" s="144"/>
      <c r="B84" s="58">
        <v>1.8</v>
      </c>
      <c r="C84" s="58" t="s">
        <v>5</v>
      </c>
      <c r="D84" s="76">
        <v>54.11</v>
      </c>
      <c r="E84" s="90"/>
      <c r="G84" s="13"/>
      <c r="I84" s="144"/>
      <c r="J84" s="58">
        <v>1.8</v>
      </c>
      <c r="K84" s="58" t="s">
        <v>5</v>
      </c>
      <c r="L84" s="76">
        <v>13.35</v>
      </c>
      <c r="M84" s="28"/>
      <c r="O84" s="13"/>
      <c r="Q84" s="144"/>
      <c r="R84" s="58">
        <v>1.8</v>
      </c>
      <c r="S84" s="58" t="s">
        <v>5</v>
      </c>
      <c r="T84" s="76">
        <v>36.97</v>
      </c>
      <c r="U84" s="28"/>
      <c r="W84" s="13"/>
      <c r="Y84" s="144"/>
      <c r="Z84" s="58">
        <v>1.8</v>
      </c>
      <c r="AA84" s="58" t="s">
        <v>5</v>
      </c>
      <c r="AB84" s="76">
        <f t="shared" si="3"/>
        <v>0.35116862241459784</v>
      </c>
      <c r="AC84" s="76">
        <f t="shared" si="4"/>
        <v>23.935245589882474</v>
      </c>
      <c r="AD84" s="28"/>
      <c r="AF84" s="13"/>
    </row>
    <row r="85" spans="1:32" x14ac:dyDescent="0.25">
      <c r="A85" s="144">
        <v>2</v>
      </c>
      <c r="B85" s="58">
        <v>2.1</v>
      </c>
      <c r="C85" s="58" t="s">
        <v>5</v>
      </c>
      <c r="D85" s="76">
        <v>59.03</v>
      </c>
      <c r="E85" s="90"/>
      <c r="G85" s="13"/>
      <c r="I85" s="144">
        <v>2</v>
      </c>
      <c r="J85" s="58">
        <v>2.1</v>
      </c>
      <c r="K85" s="58" t="s">
        <v>5</v>
      </c>
      <c r="L85" s="76">
        <v>11.18</v>
      </c>
      <c r="M85" s="28"/>
      <c r="O85" s="13"/>
      <c r="Q85" s="144">
        <v>2</v>
      </c>
      <c r="R85" s="58">
        <v>2.1</v>
      </c>
      <c r="S85" s="58" t="s">
        <v>5</v>
      </c>
      <c r="T85" s="76">
        <v>37.479999999999997</v>
      </c>
      <c r="U85" s="28"/>
      <c r="W85" s="13"/>
      <c r="Y85" s="144">
        <v>2</v>
      </c>
      <c r="Z85" s="58">
        <v>2.1</v>
      </c>
      <c r="AA85" s="58" t="s">
        <v>5</v>
      </c>
      <c r="AB85" s="76">
        <f t="shared" si="3"/>
        <v>0.34367221970367545</v>
      </c>
      <c r="AC85" s="76">
        <f t="shared" si="4"/>
        <v>19.576871920741542</v>
      </c>
      <c r="AD85" s="28"/>
      <c r="AF85" s="13"/>
    </row>
    <row r="86" spans="1:32" x14ac:dyDescent="0.25">
      <c r="A86" s="144"/>
      <c r="B86" s="58">
        <v>2.2000000000000002</v>
      </c>
      <c r="C86" s="58" t="s">
        <v>5</v>
      </c>
      <c r="D86" s="76">
        <v>54.74</v>
      </c>
      <c r="E86" s="90"/>
      <c r="G86" s="13"/>
      <c r="I86" s="144"/>
      <c r="J86" s="58">
        <v>2.2000000000000002</v>
      </c>
      <c r="K86" s="58" t="s">
        <v>5</v>
      </c>
      <c r="L86" s="76">
        <v>13.4</v>
      </c>
      <c r="M86" s="28"/>
      <c r="O86" s="13"/>
      <c r="Q86" s="144"/>
      <c r="R86" s="58">
        <v>2.2000000000000002</v>
      </c>
      <c r="S86" s="58" t="s">
        <v>5</v>
      </c>
      <c r="T86" s="76">
        <v>37.6</v>
      </c>
      <c r="U86" s="28"/>
      <c r="W86" s="13"/>
      <c r="Y86" s="144"/>
      <c r="Z86" s="58">
        <v>2.2000000000000002</v>
      </c>
      <c r="AA86" s="58" t="s">
        <v>5</v>
      </c>
      <c r="AB86" s="76">
        <f t="shared" si="3"/>
        <v>0.35101657060523372</v>
      </c>
      <c r="AC86" s="76">
        <f t="shared" si="4"/>
        <v>23.846843375135887</v>
      </c>
      <c r="AD86" s="28"/>
      <c r="AF86" s="13"/>
    </row>
    <row r="87" spans="1:32" x14ac:dyDescent="0.25">
      <c r="A87" s="144"/>
      <c r="B87" s="58">
        <v>2.2999999999999998</v>
      </c>
      <c r="C87" s="58" t="s">
        <v>5</v>
      </c>
      <c r="D87" s="76">
        <v>57.12</v>
      </c>
      <c r="E87" s="90"/>
      <c r="G87" s="13"/>
      <c r="I87" s="144"/>
      <c r="J87" s="58">
        <v>2.2999999999999998</v>
      </c>
      <c r="K87" s="58" t="s">
        <v>5</v>
      </c>
      <c r="L87" s="76">
        <v>12.31</v>
      </c>
      <c r="M87" s="28"/>
      <c r="O87" s="13"/>
      <c r="Q87" s="144"/>
      <c r="R87" s="58">
        <v>2.2999999999999998</v>
      </c>
      <c r="S87" s="58" t="s">
        <v>5</v>
      </c>
      <c r="T87" s="76">
        <v>37.799999999999997</v>
      </c>
      <c r="U87" s="28"/>
      <c r="W87" s="13"/>
      <c r="Y87" s="144"/>
      <c r="Z87" s="58">
        <v>2.2999999999999998</v>
      </c>
      <c r="AA87" s="58" t="s">
        <v>5</v>
      </c>
      <c r="AB87" s="76">
        <f t="shared" si="3"/>
        <v>0.34719061039739857</v>
      </c>
      <c r="AC87" s="76">
        <f t="shared" si="4"/>
        <v>21.622447905464288</v>
      </c>
      <c r="AD87" s="28"/>
      <c r="AF87" s="13"/>
    </row>
    <row r="88" spans="1:32" x14ac:dyDescent="0.25">
      <c r="A88" s="144"/>
      <c r="B88" s="58">
        <v>2.4</v>
      </c>
      <c r="C88" s="58" t="s">
        <v>5</v>
      </c>
      <c r="D88" s="76">
        <v>55.47</v>
      </c>
      <c r="E88" s="90"/>
      <c r="G88" s="13"/>
      <c r="I88" s="144"/>
      <c r="J88" s="58">
        <v>2.4</v>
      </c>
      <c r="K88" s="58" t="s">
        <v>5</v>
      </c>
      <c r="L88" s="76">
        <v>12.68</v>
      </c>
      <c r="M88" s="28"/>
      <c r="O88" s="13"/>
      <c r="Q88" s="144"/>
      <c r="R88" s="58">
        <v>2.4</v>
      </c>
      <c r="S88" s="58" t="s">
        <v>5</v>
      </c>
      <c r="T88" s="76">
        <v>36.72</v>
      </c>
      <c r="U88" s="28"/>
      <c r="W88" s="13"/>
      <c r="Y88" s="144"/>
      <c r="Z88" s="58">
        <v>2.4</v>
      </c>
      <c r="AA88" s="58" t="s">
        <v>5</v>
      </c>
      <c r="AB88" s="76">
        <f t="shared" si="3"/>
        <v>0.34869949931959243</v>
      </c>
      <c r="AC88" s="76">
        <f t="shared" si="4"/>
        <v>22.499708906739787</v>
      </c>
      <c r="AD88" s="28"/>
      <c r="AF88" s="13"/>
    </row>
    <row r="89" spans="1:32" x14ac:dyDescent="0.25">
      <c r="A89" s="144"/>
      <c r="B89" s="58">
        <v>2.5</v>
      </c>
      <c r="C89" s="58" t="s">
        <v>5</v>
      </c>
      <c r="D89" s="76">
        <v>58.32</v>
      </c>
      <c r="E89" s="90"/>
      <c r="G89" s="13"/>
      <c r="I89" s="144"/>
      <c r="J89" s="58">
        <v>2.5</v>
      </c>
      <c r="K89" s="58" t="s">
        <v>5</v>
      </c>
      <c r="L89" s="76">
        <v>11.53</v>
      </c>
      <c r="M89" s="28"/>
      <c r="O89" s="13"/>
      <c r="Q89" s="144"/>
      <c r="R89" s="58">
        <v>2.5</v>
      </c>
      <c r="S89" s="58" t="s">
        <v>5</v>
      </c>
      <c r="T89" s="76">
        <v>36.770000000000003</v>
      </c>
      <c r="U89" s="28"/>
      <c r="W89" s="13"/>
      <c r="Y89" s="144"/>
      <c r="Z89" s="58">
        <v>2.5</v>
      </c>
      <c r="AA89" s="58" t="s">
        <v>5</v>
      </c>
      <c r="AB89" s="76">
        <f t="shared" si="3"/>
        <v>0.34455534427573248</v>
      </c>
      <c r="AC89" s="76">
        <f t="shared" si="4"/>
        <v>20.09031643937935</v>
      </c>
      <c r="AD89" s="28"/>
      <c r="AF89" s="13"/>
    </row>
    <row r="90" spans="1:32" x14ac:dyDescent="0.25">
      <c r="A90" s="144"/>
      <c r="B90" s="58">
        <v>2.6</v>
      </c>
      <c r="C90" s="58" t="s">
        <v>5</v>
      </c>
      <c r="D90" s="76">
        <v>55.6</v>
      </c>
      <c r="E90" s="90"/>
      <c r="G90" s="13"/>
      <c r="I90" s="144"/>
      <c r="J90" s="58">
        <v>2.6</v>
      </c>
      <c r="K90" s="58" t="s">
        <v>5</v>
      </c>
      <c r="L90" s="76">
        <v>12.98</v>
      </c>
      <c r="M90" s="28"/>
      <c r="O90" s="13"/>
      <c r="Q90" s="144"/>
      <c r="R90" s="58">
        <v>2.6</v>
      </c>
      <c r="S90" s="58" t="s">
        <v>5</v>
      </c>
      <c r="T90" s="76">
        <v>37.200000000000003</v>
      </c>
      <c r="U90" s="28"/>
      <c r="W90" s="13"/>
      <c r="Y90" s="144"/>
      <c r="Z90" s="58">
        <v>2.6</v>
      </c>
      <c r="AA90" s="58" t="s">
        <v>5</v>
      </c>
      <c r="AB90" s="76">
        <f t="shared" si="3"/>
        <v>0.34938829801389798</v>
      </c>
      <c r="AC90" s="76">
        <f t="shared" si="4"/>
        <v>22.900173263894178</v>
      </c>
      <c r="AD90" s="28"/>
      <c r="AF90" s="13"/>
    </row>
    <row r="91" spans="1:32" x14ac:dyDescent="0.25">
      <c r="A91" s="144"/>
      <c r="B91" s="58">
        <v>2.7</v>
      </c>
      <c r="C91" s="58" t="s">
        <v>5</v>
      </c>
      <c r="D91" s="76">
        <v>56.89</v>
      </c>
      <c r="E91" s="90"/>
      <c r="G91" s="13"/>
      <c r="I91" s="144"/>
      <c r="J91" s="58">
        <v>2.7</v>
      </c>
      <c r="K91" s="58" t="s">
        <v>5</v>
      </c>
      <c r="L91" s="76">
        <v>12.26</v>
      </c>
      <c r="M91" s="28"/>
      <c r="O91" s="13"/>
      <c r="Q91" s="144"/>
      <c r="R91" s="58">
        <v>2.7</v>
      </c>
      <c r="S91" s="58" t="s">
        <v>5</v>
      </c>
      <c r="T91" s="76">
        <v>37.19</v>
      </c>
      <c r="U91" s="28"/>
      <c r="W91" s="13"/>
      <c r="Y91" s="144"/>
      <c r="Z91" s="58">
        <v>2.7</v>
      </c>
      <c r="AA91" s="58" t="s">
        <v>5</v>
      </c>
      <c r="AB91" s="76">
        <f t="shared" si="3"/>
        <v>0.34704115290604498</v>
      </c>
      <c r="AC91" s="76">
        <f t="shared" si="4"/>
        <v>21.535554015142434</v>
      </c>
      <c r="AD91" s="28"/>
      <c r="AF91" s="13"/>
    </row>
    <row r="92" spans="1:32" x14ac:dyDescent="0.25">
      <c r="A92" s="144"/>
      <c r="B92" s="58">
        <v>2.8</v>
      </c>
      <c r="C92" s="58" t="s">
        <v>5</v>
      </c>
      <c r="D92" s="76">
        <v>57.24</v>
      </c>
      <c r="E92" s="90"/>
      <c r="G92" s="13"/>
      <c r="I92" s="144"/>
      <c r="J92" s="58">
        <v>2.8</v>
      </c>
      <c r="K92" s="58" t="s">
        <v>5</v>
      </c>
      <c r="L92" s="76">
        <v>12.15</v>
      </c>
      <c r="M92" s="28"/>
      <c r="O92" s="13"/>
      <c r="Q92" s="144"/>
      <c r="R92" s="58">
        <v>2.8</v>
      </c>
      <c r="S92" s="58" t="s">
        <v>5</v>
      </c>
      <c r="T92" s="76">
        <v>37.57</v>
      </c>
      <c r="U92" s="28"/>
      <c r="W92" s="13"/>
      <c r="Y92" s="144"/>
      <c r="Z92" s="58">
        <v>2.8</v>
      </c>
      <c r="AA92" s="58" t="s">
        <v>5</v>
      </c>
      <c r="AB92" s="76">
        <f t="shared" si="3"/>
        <v>0.34671619571729195</v>
      </c>
      <c r="AC92" s="76">
        <f t="shared" si="4"/>
        <v>21.346625417030207</v>
      </c>
      <c r="AD92" s="28"/>
      <c r="AF92" s="13"/>
    </row>
    <row r="93" spans="1:32" x14ac:dyDescent="0.25">
      <c r="A93" s="144">
        <v>3</v>
      </c>
      <c r="B93" s="58">
        <v>3.1</v>
      </c>
      <c r="C93" s="58" t="s">
        <v>5</v>
      </c>
      <c r="D93" s="91">
        <v>55</v>
      </c>
      <c r="E93" s="90"/>
      <c r="G93" s="13"/>
      <c r="I93" s="144">
        <v>3</v>
      </c>
      <c r="J93" s="58">
        <v>3.1</v>
      </c>
      <c r="K93" s="58" t="s">
        <v>5</v>
      </c>
      <c r="L93" s="76">
        <v>13.36</v>
      </c>
      <c r="M93" s="28"/>
      <c r="O93" s="13"/>
      <c r="Q93" s="144">
        <v>3</v>
      </c>
      <c r="R93" s="58">
        <v>3.1</v>
      </c>
      <c r="S93" s="58" t="s">
        <v>5</v>
      </c>
      <c r="T93" s="76">
        <v>37.57</v>
      </c>
      <c r="U93" s="28"/>
      <c r="W93" s="13"/>
      <c r="Y93" s="144">
        <v>3</v>
      </c>
      <c r="Z93" s="58">
        <v>3.1</v>
      </c>
      <c r="AA93" s="58" t="s">
        <v>5</v>
      </c>
      <c r="AB93" s="76">
        <f t="shared" si="3"/>
        <v>0.35073076984562435</v>
      </c>
      <c r="AC93" s="76">
        <f t="shared" si="4"/>
        <v>23.680680142804853</v>
      </c>
      <c r="AD93" s="28"/>
      <c r="AF93" s="13"/>
    </row>
    <row r="94" spans="1:32" x14ac:dyDescent="0.25">
      <c r="A94" s="144"/>
      <c r="B94" s="58">
        <v>3.2</v>
      </c>
      <c r="C94" s="58" t="s">
        <v>5</v>
      </c>
      <c r="D94" s="76">
        <v>54.93</v>
      </c>
      <c r="E94" s="90"/>
      <c r="G94" s="13"/>
      <c r="I94" s="144"/>
      <c r="J94" s="58">
        <v>3.2</v>
      </c>
      <c r="K94" s="58" t="s">
        <v>5</v>
      </c>
      <c r="L94" s="76">
        <v>13.02</v>
      </c>
      <c r="M94" s="28"/>
      <c r="O94" s="13"/>
      <c r="Q94" s="144"/>
      <c r="R94" s="58">
        <v>3.2</v>
      </c>
      <c r="S94" s="58" t="s">
        <v>5</v>
      </c>
      <c r="T94" s="76">
        <v>37.020000000000003</v>
      </c>
      <c r="U94" s="28"/>
      <c r="W94" s="13"/>
      <c r="Y94" s="144"/>
      <c r="Z94" s="58">
        <v>3.2</v>
      </c>
      <c r="AA94" s="58" t="s">
        <v>5</v>
      </c>
      <c r="AB94" s="76">
        <f t="shared" si="3"/>
        <v>0.3498884463406578</v>
      </c>
      <c r="AC94" s="76">
        <f t="shared" si="4"/>
        <v>23.190957174801049</v>
      </c>
      <c r="AD94" s="28"/>
      <c r="AF94" s="13"/>
    </row>
    <row r="95" spans="1:32" x14ac:dyDescent="0.25">
      <c r="A95" s="144"/>
      <c r="B95" s="58">
        <v>3.3</v>
      </c>
      <c r="C95" s="58" t="s">
        <v>5</v>
      </c>
      <c r="D95" s="76">
        <v>53.47</v>
      </c>
      <c r="E95" s="90"/>
      <c r="G95" s="13"/>
      <c r="I95" s="144"/>
      <c r="J95" s="58">
        <v>3.3</v>
      </c>
      <c r="K95" s="58" t="s">
        <v>5</v>
      </c>
      <c r="L95" s="76">
        <v>13.55</v>
      </c>
      <c r="M95" s="28"/>
      <c r="O95" s="13"/>
      <c r="Q95" s="144"/>
      <c r="R95" s="58">
        <v>3.3</v>
      </c>
      <c r="S95" s="58" t="s">
        <v>5</v>
      </c>
      <c r="T95" s="76">
        <v>36.42</v>
      </c>
      <c r="U95" s="28"/>
      <c r="W95" s="13"/>
      <c r="Y95" s="144"/>
      <c r="Z95" s="58">
        <v>3.3</v>
      </c>
      <c r="AA95" s="58" t="s">
        <v>5</v>
      </c>
      <c r="AB95" s="76">
        <f t="shared" si="3"/>
        <v>0.35189227659351491</v>
      </c>
      <c r="AC95" s="76">
        <f t="shared" si="4"/>
        <v>24.355974763671465</v>
      </c>
      <c r="AD95" s="28"/>
      <c r="AF95" s="13"/>
    </row>
    <row r="96" spans="1:32" x14ac:dyDescent="0.25">
      <c r="A96" s="144"/>
      <c r="B96" s="58">
        <v>3.4</v>
      </c>
      <c r="C96" s="58" t="s">
        <v>5</v>
      </c>
      <c r="D96" s="76">
        <v>53.47</v>
      </c>
      <c r="E96" s="90"/>
      <c r="G96" s="13"/>
      <c r="I96" s="144"/>
      <c r="J96" s="58">
        <v>3.4</v>
      </c>
      <c r="K96" s="58" t="s">
        <v>5</v>
      </c>
      <c r="L96" s="76">
        <v>13.81</v>
      </c>
      <c r="M96" s="28"/>
      <c r="O96" s="13"/>
      <c r="Q96" s="144"/>
      <c r="R96" s="58">
        <v>3.4</v>
      </c>
      <c r="S96" s="58" t="s">
        <v>5</v>
      </c>
      <c r="T96" s="76">
        <v>36.61</v>
      </c>
      <c r="U96" s="28"/>
      <c r="W96" s="13"/>
      <c r="Y96" s="144"/>
      <c r="Z96" s="58">
        <v>3.4</v>
      </c>
      <c r="AA96" s="58" t="s">
        <v>5</v>
      </c>
      <c r="AB96" s="76">
        <f t="shared" si="3"/>
        <v>0.35251155748448221</v>
      </c>
      <c r="AC96" s="76">
        <f t="shared" si="4"/>
        <v>24.716021793303614</v>
      </c>
      <c r="AD96" s="28"/>
      <c r="AF96" s="13"/>
    </row>
    <row r="97" spans="1:32" x14ac:dyDescent="0.25">
      <c r="A97" s="144"/>
      <c r="B97" s="58">
        <v>3.5</v>
      </c>
      <c r="C97" s="58" t="s">
        <v>5</v>
      </c>
      <c r="D97" s="76">
        <v>55.58</v>
      </c>
      <c r="E97" s="90"/>
      <c r="G97" s="13"/>
      <c r="I97" s="144"/>
      <c r="J97" s="58">
        <v>3.5</v>
      </c>
      <c r="K97" s="58" t="s">
        <v>5</v>
      </c>
      <c r="L97" s="76">
        <v>12.84</v>
      </c>
      <c r="M97" s="28"/>
      <c r="O97" s="13"/>
      <c r="Q97" s="144"/>
      <c r="R97" s="58">
        <v>3.5</v>
      </c>
      <c r="S97" s="58" t="s">
        <v>5</v>
      </c>
      <c r="T97" s="76">
        <v>36.840000000000003</v>
      </c>
      <c r="U97" s="28"/>
      <c r="W97" s="13"/>
      <c r="Y97" s="144"/>
      <c r="Z97" s="58">
        <v>3.5</v>
      </c>
      <c r="AA97" s="58" t="s">
        <v>5</v>
      </c>
      <c r="AB97" s="76">
        <f t="shared" si="3"/>
        <v>0.34899359951348768</v>
      </c>
      <c r="AC97" s="76">
        <f t="shared" si="4"/>
        <v>22.670697391562609</v>
      </c>
      <c r="AD97" s="28"/>
      <c r="AF97" s="13"/>
    </row>
    <row r="98" spans="1:32" x14ac:dyDescent="0.25">
      <c r="A98" s="144"/>
      <c r="B98" s="58">
        <v>3.6</v>
      </c>
      <c r="C98" s="58" t="s">
        <v>5</v>
      </c>
      <c r="D98" s="76">
        <v>55.58</v>
      </c>
      <c r="E98" s="90"/>
      <c r="G98" s="13"/>
      <c r="I98" s="144"/>
      <c r="J98" s="58">
        <v>3.6</v>
      </c>
      <c r="K98" s="58" t="s">
        <v>5</v>
      </c>
      <c r="L98" s="76">
        <v>12.32</v>
      </c>
      <c r="M98" s="28"/>
      <c r="O98" s="13"/>
      <c r="Q98" s="144"/>
      <c r="R98" s="58">
        <v>3.6</v>
      </c>
      <c r="S98" s="58" t="s">
        <v>5</v>
      </c>
      <c r="T98" s="76">
        <v>36.25</v>
      </c>
      <c r="U98" s="28"/>
      <c r="W98" s="13"/>
      <c r="Y98" s="144"/>
      <c r="Z98" s="58">
        <v>3.6</v>
      </c>
      <c r="AA98" s="58" t="s">
        <v>5</v>
      </c>
      <c r="AB98" s="76">
        <f t="shared" si="3"/>
        <v>0.34772264434844813</v>
      </c>
      <c r="AC98" s="76">
        <f t="shared" si="4"/>
        <v>21.931769970027986</v>
      </c>
      <c r="AD98" s="28"/>
      <c r="AF98" s="13"/>
    </row>
    <row r="99" spans="1:32" x14ac:dyDescent="0.25">
      <c r="A99" s="144"/>
      <c r="B99" s="58">
        <v>3.7</v>
      </c>
      <c r="C99" s="58" t="s">
        <v>5</v>
      </c>
      <c r="D99" s="76">
        <v>55.97</v>
      </c>
      <c r="E99" s="90"/>
      <c r="G99" s="13"/>
      <c r="I99" s="144"/>
      <c r="J99" s="58">
        <v>3.7</v>
      </c>
      <c r="K99" s="58" t="s">
        <v>5</v>
      </c>
      <c r="L99" s="76">
        <v>13.02</v>
      </c>
      <c r="M99" s="28"/>
      <c r="O99" s="13"/>
      <c r="Q99" s="144"/>
      <c r="R99" s="58">
        <v>3.7</v>
      </c>
      <c r="S99" s="58" t="s">
        <v>5</v>
      </c>
      <c r="T99" s="76">
        <v>37.86</v>
      </c>
      <c r="U99" s="28"/>
      <c r="W99" s="13"/>
      <c r="Y99" s="144"/>
      <c r="Z99" s="58">
        <v>3.7</v>
      </c>
      <c r="AA99" s="58" t="s">
        <v>5</v>
      </c>
      <c r="AB99" s="76">
        <f t="shared" si="3"/>
        <v>0.34942995910868863</v>
      </c>
      <c r="AC99" s="76">
        <f t="shared" si="4"/>
        <v>22.924394830632924</v>
      </c>
      <c r="AD99" s="28"/>
      <c r="AF99" s="13"/>
    </row>
    <row r="100" spans="1:32" ht="15.75" thickBot="1" x14ac:dyDescent="0.3">
      <c r="A100" s="145"/>
      <c r="B100" s="59">
        <v>3.8</v>
      </c>
      <c r="C100" s="59" t="s">
        <v>5</v>
      </c>
      <c r="D100" s="99">
        <v>54.14</v>
      </c>
      <c r="E100" s="32">
        <f>AVERAGE(D77:D100)</f>
        <v>55.535833333333336</v>
      </c>
      <c r="F100" s="30">
        <f>STDEVPA(D77:D100)</f>
        <v>1.5001719808815996</v>
      </c>
      <c r="G100" s="29">
        <f>(F100/E100)*100</f>
        <v>2.7012685159100274</v>
      </c>
      <c r="H100" s="31"/>
      <c r="I100" s="145"/>
      <c r="J100" s="59">
        <v>3.8</v>
      </c>
      <c r="K100" s="59" t="s">
        <v>5</v>
      </c>
      <c r="L100" s="99">
        <v>13.34</v>
      </c>
      <c r="M100" s="32">
        <f>AVERAGE(L77:L100)</f>
        <v>12.852083333333331</v>
      </c>
      <c r="N100" s="30">
        <f>STDEVPA(L77:L100)</f>
        <v>0.66332482720676833</v>
      </c>
      <c r="O100" s="29">
        <f>(N100/M100)*100</f>
        <v>5.1612241377735266</v>
      </c>
      <c r="P100" s="31"/>
      <c r="Q100" s="145"/>
      <c r="R100" s="59">
        <v>3.8</v>
      </c>
      <c r="S100" s="59" t="s">
        <v>5</v>
      </c>
      <c r="T100" s="99">
        <v>36.479999999999997</v>
      </c>
      <c r="U100" s="32">
        <f>AVERAGE(T77:T100)</f>
        <v>37.202083333333341</v>
      </c>
      <c r="V100" s="30">
        <f>STDEVPA(T77:T100)</f>
        <v>0.51934236593556993</v>
      </c>
      <c r="W100" s="29">
        <f>(V100/U100)*100</f>
        <v>1.3960034476623928</v>
      </c>
      <c r="Y100" s="145"/>
      <c r="Z100" s="59">
        <v>3.8</v>
      </c>
      <c r="AA100" s="59" t="s">
        <v>5</v>
      </c>
      <c r="AB100" s="99">
        <f t="shared" si="3"/>
        <v>0.35095663274169231</v>
      </c>
      <c r="AC100" s="99">
        <f t="shared" si="4"/>
        <v>23.811995780053671</v>
      </c>
      <c r="AD100" s="32">
        <f>AVERAGE(AC77:AC100)</f>
        <v>22.805591431465512</v>
      </c>
      <c r="AE100" s="30">
        <f>STDEVPA(AC77:AC100)</f>
        <v>1.3494814441538616</v>
      </c>
      <c r="AF100" s="29">
        <f>(AE100/AD100)*100</f>
        <v>5.9173271090524953</v>
      </c>
    </row>
  </sheetData>
  <mergeCells count="49">
    <mergeCell ref="I5:I12"/>
    <mergeCell ref="I13:I20"/>
    <mergeCell ref="A93:A100"/>
    <mergeCell ref="A5:A12"/>
    <mergeCell ref="A13:A20"/>
    <mergeCell ref="A21:A28"/>
    <mergeCell ref="A29:A36"/>
    <mergeCell ref="A37:A44"/>
    <mergeCell ref="A45:A52"/>
    <mergeCell ref="A53:A60"/>
    <mergeCell ref="A61:A68"/>
    <mergeCell ref="A69:A76"/>
    <mergeCell ref="A77:A84"/>
    <mergeCell ref="A85:A92"/>
    <mergeCell ref="I21:I28"/>
    <mergeCell ref="I29:I36"/>
    <mergeCell ref="I37:I44"/>
    <mergeCell ref="I45:I52"/>
    <mergeCell ref="I53:I60"/>
    <mergeCell ref="I61:I68"/>
    <mergeCell ref="I69:I76"/>
    <mergeCell ref="I77:I84"/>
    <mergeCell ref="I85:I92"/>
    <mergeCell ref="Q93:Q100"/>
    <mergeCell ref="Q85:Q92"/>
    <mergeCell ref="I93:I100"/>
    <mergeCell ref="Q69:Q76"/>
    <mergeCell ref="Q77:Q84"/>
    <mergeCell ref="Q5:Q12"/>
    <mergeCell ref="Q13:Q20"/>
    <mergeCell ref="Q21:Q28"/>
    <mergeCell ref="Q29:Q36"/>
    <mergeCell ref="Q37:Q44"/>
    <mergeCell ref="A1:B1"/>
    <mergeCell ref="Y93:Y100"/>
    <mergeCell ref="Y5:Y12"/>
    <mergeCell ref="Y13:Y20"/>
    <mergeCell ref="Y21:Y28"/>
    <mergeCell ref="Y29:Y36"/>
    <mergeCell ref="Y37:Y44"/>
    <mergeCell ref="Y45:Y52"/>
    <mergeCell ref="Y53:Y60"/>
    <mergeCell ref="Y61:Y68"/>
    <mergeCell ref="Y69:Y76"/>
    <mergeCell ref="Y77:Y84"/>
    <mergeCell ref="Y85:Y92"/>
    <mergeCell ref="Q45:Q52"/>
    <mergeCell ref="Q53:Q60"/>
    <mergeCell ref="Q61:Q68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80C150-1964-4A38-B741-0BB4D1ED8327}">
  <sheetPr>
    <tabColor rgb="FF00B0F0"/>
  </sheetPr>
  <dimension ref="A1:J10"/>
  <sheetViews>
    <sheetView workbookViewId="0"/>
  </sheetViews>
  <sheetFormatPr defaultRowHeight="15" x14ac:dyDescent="0.25"/>
  <sheetData>
    <row r="1" spans="1:10" x14ac:dyDescent="0.25">
      <c r="A1" s="51" t="s">
        <v>104</v>
      </c>
    </row>
    <row r="2" spans="1:10" x14ac:dyDescent="0.25">
      <c r="A2" s="151" t="s">
        <v>74</v>
      </c>
      <c r="B2" s="151"/>
      <c r="C2" s="151"/>
      <c r="D2" s="151"/>
      <c r="E2" s="151"/>
      <c r="F2" s="151"/>
      <c r="G2" s="151"/>
      <c r="H2" s="151"/>
      <c r="I2" s="151"/>
      <c r="J2" s="151"/>
    </row>
    <row r="3" spans="1:10" ht="15.75" thickBot="1" x14ac:dyDescent="0.3"/>
    <row r="4" spans="1:10" ht="32.25" thickBot="1" x14ac:dyDescent="0.3">
      <c r="A4" s="33" t="s">
        <v>21</v>
      </c>
      <c r="B4" s="34" t="s">
        <v>16</v>
      </c>
      <c r="C4" s="34" t="s">
        <v>17</v>
      </c>
      <c r="D4" s="34" t="s">
        <v>18</v>
      </c>
      <c r="E4" s="35"/>
      <c r="F4" s="36" t="s">
        <v>21</v>
      </c>
      <c r="G4" s="33" t="s">
        <v>22</v>
      </c>
    </row>
    <row r="5" spans="1:10" ht="16.5" thickBot="1" x14ac:dyDescent="0.3">
      <c r="A5" s="37" t="s">
        <v>12</v>
      </c>
      <c r="B5" s="38">
        <v>62.11</v>
      </c>
      <c r="C5" s="38">
        <v>8.4700000000000006</v>
      </c>
      <c r="D5" s="38">
        <v>34.39</v>
      </c>
      <c r="E5" s="35"/>
      <c r="F5" s="39" t="s">
        <v>12</v>
      </c>
      <c r="G5" s="40">
        <f>SQRT((B5-B5)^2+(C5-C5)^2+(D5-D5)^2)</f>
        <v>0</v>
      </c>
    </row>
    <row r="6" spans="1:10" ht="16.5" thickBot="1" x14ac:dyDescent="0.3">
      <c r="A6" s="37" t="s">
        <v>3</v>
      </c>
      <c r="B6" s="38">
        <v>49.23</v>
      </c>
      <c r="C6" s="38">
        <v>14.82</v>
      </c>
      <c r="D6" s="38">
        <v>35.17</v>
      </c>
      <c r="E6" s="35"/>
      <c r="F6" s="39" t="s">
        <v>3</v>
      </c>
      <c r="G6" s="41">
        <f>SQRT((B6-B5)^2+(C6-C5)^2+(D6-D5)^2)</f>
        <v>14.381422043734064</v>
      </c>
    </row>
    <row r="7" spans="1:10" ht="16.5" thickBot="1" x14ac:dyDescent="0.3">
      <c r="A7" s="37" t="s">
        <v>4</v>
      </c>
      <c r="B7" s="38">
        <v>50.94</v>
      </c>
      <c r="C7" s="38">
        <v>14.63</v>
      </c>
      <c r="D7" s="38">
        <v>35.590000000000003</v>
      </c>
      <c r="E7" s="35"/>
      <c r="F7" s="39" t="s">
        <v>4</v>
      </c>
      <c r="G7" s="41">
        <f>SQRT((B7-B5)^2+(C7-C5)^2+(D7-D5)^2)</f>
        <v>12.812279266391286</v>
      </c>
    </row>
    <row r="8" spans="1:10" ht="32.25" thickBot="1" x14ac:dyDescent="0.3">
      <c r="A8" s="37" t="s">
        <v>5</v>
      </c>
      <c r="B8" s="38">
        <v>55.54</v>
      </c>
      <c r="C8" s="38">
        <v>12.85</v>
      </c>
      <c r="D8" s="38">
        <v>37.200000000000003</v>
      </c>
      <c r="E8" s="35"/>
      <c r="F8" s="39" t="s">
        <v>5</v>
      </c>
      <c r="G8" s="41">
        <f>SQRT((B8-B5)^2+(C8-C5)^2+(D8-D5)^2)</f>
        <v>8.3812528896341032</v>
      </c>
    </row>
    <row r="10" spans="1:10" ht="15.75" x14ac:dyDescent="0.25">
      <c r="A10" s="150" t="s">
        <v>73</v>
      </c>
      <c r="B10" s="150"/>
      <c r="C10" s="150"/>
      <c r="D10" s="150"/>
      <c r="E10" s="150"/>
      <c r="F10" s="150"/>
      <c r="G10" s="150"/>
    </row>
  </sheetData>
  <mergeCells count="2">
    <mergeCell ref="A10:G10"/>
    <mergeCell ref="A2:J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1aa518b-fffb-48af-aea1-79cf0000435d">
      <Terms xmlns="http://schemas.microsoft.com/office/infopath/2007/PartnerControls"/>
    </lcf76f155ced4ddcb4097134ff3c332f>
    <TaxCatchAll xmlns="4199d1a4-3b6f-4d41-b6ee-8b034d1f2aec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67F7E9464C9F845BA4BF57136E526D3" ma:contentTypeVersion="14" ma:contentTypeDescription="Create a new document." ma:contentTypeScope="" ma:versionID="a236556572e3d5ff921f0290e34a2dc3">
  <xsd:schema xmlns:xsd="http://www.w3.org/2001/XMLSchema" xmlns:xs="http://www.w3.org/2001/XMLSchema" xmlns:p="http://schemas.microsoft.com/office/2006/metadata/properties" xmlns:ns2="01aa518b-fffb-48af-aea1-79cf0000435d" xmlns:ns3="4199d1a4-3b6f-4d41-b6ee-8b034d1f2aec" targetNamespace="http://schemas.microsoft.com/office/2006/metadata/properties" ma:root="true" ma:fieldsID="5d6fe00dbbad032aa7f38e68342bd500" ns2:_="" ns3:_="">
    <xsd:import namespace="01aa518b-fffb-48af-aea1-79cf0000435d"/>
    <xsd:import namespace="4199d1a4-3b6f-4d41-b6ee-8b034d1f2ae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aa518b-fffb-48af-aea1-79cf000043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08cd521b-c766-495a-bf72-da9be8cb7f8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99d1a4-3b6f-4d41-b6ee-8b034d1f2aec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e22bb95f-5b01-4fff-b1ff-b59285762c4e}" ma:internalName="TaxCatchAll" ma:showField="CatchAllData" ma:web="4199d1a4-3b6f-4d41-b6ee-8b034d1f2ae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6AA4FBE-0F30-4792-8C57-6F8C1E79DBB5}">
  <ds:schemaRefs>
    <ds:schemaRef ds:uri="http://schemas.microsoft.com/office/2006/metadata/properties"/>
    <ds:schemaRef ds:uri="http://schemas.microsoft.com/office/infopath/2007/PartnerControls"/>
    <ds:schemaRef ds:uri="01aa518b-fffb-48af-aea1-79cf0000435d"/>
    <ds:schemaRef ds:uri="4199d1a4-3b6f-4d41-b6ee-8b034d1f2aec"/>
  </ds:schemaRefs>
</ds:datastoreItem>
</file>

<file path=customXml/itemProps2.xml><?xml version="1.0" encoding="utf-8"?>
<ds:datastoreItem xmlns:ds="http://schemas.openxmlformats.org/officeDocument/2006/customXml" ds:itemID="{031E7FFA-0DF5-4E87-9914-EE2BD2748FF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370ED79-A18B-4466-AA6E-822A7FD2382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aa518b-fffb-48af-aea1-79cf0000435d"/>
    <ds:schemaRef ds:uri="4199d1a4-3b6f-4d41-b6ee-8b034d1f2ae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Index</vt:lpstr>
      <vt:lpstr>Fig4-Doughtexture</vt:lpstr>
      <vt:lpstr>Table1-MoistureAw</vt:lpstr>
      <vt:lpstr>Table1-Dimensions</vt:lpstr>
      <vt:lpstr>Table1-Texture</vt:lpstr>
      <vt:lpstr>Table1-Colour</vt:lpstr>
      <vt:lpstr>Table1-DeltaE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Gomez Betancur</dc:creator>
  <cp:lastModifiedBy>Sophie Dorman</cp:lastModifiedBy>
  <dcterms:created xsi:type="dcterms:W3CDTF">2015-06-05T18:17:20Z</dcterms:created>
  <dcterms:modified xsi:type="dcterms:W3CDTF">2025-02-11T14:46:11Z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0x010100967F7E9464C9F845BA4BF57136E526D3</vt:lpwstr>
  </property>
</Properties>
</file>