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f908816_reading_ac_uk/Documents/2. Research/1. Projects/Finished/10. SuReChoc_EIT Food 2019/SureChoc Publication/Open Research/"/>
    </mc:Choice>
  </mc:AlternateContent>
  <xr:revisionPtr revIDLastSave="0" documentId="8_{40BDEBE8-6174-4836-8518-DE5F9D242D05}" xr6:coauthVersionLast="47" xr6:coauthVersionMax="47" xr10:uidLastSave="{00000000-0000-0000-0000-000000000000}"/>
  <bookViews>
    <workbookView xWindow="28680" yWindow="-2325" windowWidth="29040" windowHeight="15840" xr2:uid="{906B7A66-BFB8-4899-82F7-ED8F1C4803C4}"/>
  </bookViews>
  <sheets>
    <sheet name="Index" sheetId="2" r:id="rId1"/>
    <sheet name="Table 1_DP" sheetId="1" r:id="rId2"/>
  </sheets>
  <externalReferences>
    <externalReference r:id="rId3"/>
  </externalReferences>
  <definedNames>
    <definedName name="xdata1" hidden="1">497.7969+(ROW(OFFSET(#REF!,0,0,70,1))-1)*6.75733478260869</definedName>
    <definedName name="xdata11" hidden="1">407.64+(ROW(OFFSET(#REF!,0,0,70,1))-1)*8.06395652173913</definedName>
    <definedName name="xdata13" hidden="1">497.7969+(ROW(OFFSET(#REF!,0,0,70,1))-1)*6.75733478260869</definedName>
    <definedName name="xdata15" hidden="1">407.64+(ROW(OFFSET(#REF!,0,0,70,1))-1)*8.06395652173912</definedName>
    <definedName name="xdata17" hidden="1">497.7969+(ROW(OFFSET(#REF!,0,0,70,1))-1)*6.75733478260869</definedName>
    <definedName name="xdata19" hidden="1">407.64+(ROW(OFFSET(#REF!,0,0,70,1))-1)*8.06395652173912</definedName>
    <definedName name="xdata21" hidden="1">497.7969+(ROW(OFFSET(#REF!,0,0,70,1))-1)*6.75733478260869</definedName>
    <definedName name="xdata23" hidden="1">407.64+(ROW(OFFSET(#REF!,0,0,70,1))-1)*8.06395652173912</definedName>
    <definedName name="xdata3" hidden="1">407.64+(ROW(OFFSET(#REF!,0,0,70,1))-1)*8.06395652173913</definedName>
    <definedName name="xdata5" hidden="1">497.7969+(ROW(OFFSET(#REF!,0,0,70,1))-1)*6.75733478260869</definedName>
    <definedName name="xdata7" hidden="1">407.64+(ROW(OFFSET(#REF!,0,0,70,1))-1)*8.06395652173913</definedName>
    <definedName name="xdata9" hidden="1">497.7969+(ROW(OFFSET(#REF!,0,0,70,1))-1)*6.75733478260869</definedName>
    <definedName name="ydata1" hidden="1">0+1*[0]!xdata9-119.463849301374*(1.01369863013699+([0]!xdata9-657.686164383562)^2/243720.455091668)^0.5</definedName>
    <definedName name="ydata10" hidden="1">0+1*[0]!xdata9-119.463849301374*(1.01369863013699+([0]!xdata9-657.686164383562)^2/243720.455091668)^0.5</definedName>
    <definedName name="ydata12" hidden="1">0+1*[0]!xdata11+119.463849301374*(1.01369863013699+([0]!xdata11-657.686164383562)^2/243720.455091668)^0.5</definedName>
    <definedName name="ydata14" hidden="1">0+1*[0]!xdata13-119.463849301374*(1.01369863013699+([0]!xdata13-657.686164383562)^2/243720.455091666)^0.5</definedName>
    <definedName name="ydata16" hidden="1">0+1*[0]!xdata15+119.463849301374*(1.01369863013699+([0]!xdata15-657.686164383562)^2/243720.455091666)^0.5</definedName>
    <definedName name="ydata18" hidden="1">0+1*[0]!xdata17-119.463849301374*(1.01369863013699+([0]!xdata17-657.686164383562)^2/243720.455091666)^0.5</definedName>
    <definedName name="ydata2" hidden="1">0+1*[0]!xdata1-120.303259123733*(1.01388888888889+([0]!xdata1-656.762777777778)^2/243391.204127382)^0.5</definedName>
    <definedName name="ydata20" hidden="1">0+1*[0]!xdata19+119.463849301374*(1.01369863013699+([0]!xdata19-657.686164383562)^2/243720.455091666)^0.5</definedName>
    <definedName name="ydata22" hidden="1">0+1*[0]!xdata21-119.463849301374*(1.01369863013699+([0]!xdata21-657.686164383562)^2/243720.455091666)^0.5</definedName>
    <definedName name="ydata24" hidden="1">0+1*[0]!xdata23+119.463849301374*(1.01369863013699+([0]!xdata23-657.686164383562)^2/243720.455091666)^0.5</definedName>
    <definedName name="ydata4" hidden="1">0+1*[0]!xdata3+120.303259123733*(1.01388888888889+([0]!xdata3-656.762777777778)^2/243391.204127382)^0.5</definedName>
    <definedName name="ydata6" hidden="1">0+1*[0]!xdata5-120.303259123733*(1.01388888888889+([0]!xdata5-656.762777777778)^2/243391.204127382)^0.5</definedName>
    <definedName name="ydata8" hidden="1">0+1*[0]!xdata7+120.303259123733*(1.01388888888889+([0]!xdata7-656.762777777778)^2/243391.204127382)^0.5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1" l="1"/>
  <c r="Z3" i="1"/>
  <c r="X4" i="1"/>
  <c r="X5" i="1"/>
  <c r="V6" i="1"/>
  <c r="X6" i="1"/>
  <c r="V7" i="1"/>
  <c r="X7" i="1"/>
  <c r="B8" i="1"/>
  <c r="E8" i="1"/>
  <c r="H8" i="1"/>
  <c r="K8" i="1"/>
  <c r="N8" i="1"/>
  <c r="N9" i="1" s="1"/>
  <c r="Q8" i="1"/>
  <c r="T8" i="1"/>
  <c r="X8" i="1"/>
  <c r="Z8" i="1"/>
  <c r="B9" i="1"/>
  <c r="C9" i="1"/>
  <c r="D9" i="1"/>
  <c r="E9" i="1"/>
  <c r="H9" i="1"/>
  <c r="I9" i="1"/>
  <c r="J9" i="1"/>
  <c r="K9" i="1"/>
  <c r="O9" i="1"/>
  <c r="P9" i="1"/>
  <c r="Q9" i="1"/>
</calcChain>
</file>

<file path=xl/sharedStrings.xml><?xml version="1.0" encoding="utf-8"?>
<sst xmlns="http://schemas.openxmlformats.org/spreadsheetml/2006/main" count="96" uniqueCount="39">
  <si>
    <t>total</t>
  </si>
  <si>
    <t>DP 1</t>
  </si>
  <si>
    <t xml:space="preserve">DP 1 </t>
  </si>
  <si>
    <t xml:space="preserve">DP 2 </t>
  </si>
  <si>
    <t>DP 3</t>
  </si>
  <si>
    <t>DP 4</t>
  </si>
  <si>
    <t>DP 5</t>
  </si>
  <si>
    <t>DP6 or greater</t>
  </si>
  <si>
    <t>SD</t>
  </si>
  <si>
    <t>Relative %</t>
  </si>
  <si>
    <t>Degree of Polimerisation (DP)</t>
  </si>
  <si>
    <t>nRIU</t>
  </si>
  <si>
    <t>Fibruline</t>
  </si>
  <si>
    <t>Promitor</t>
  </si>
  <si>
    <t>Nutriose</t>
  </si>
  <si>
    <t>Orafti</t>
  </si>
  <si>
    <t>Replicate 3</t>
  </si>
  <si>
    <t>Replicate 2</t>
  </si>
  <si>
    <t>Replicate 1</t>
  </si>
  <si>
    <t>FIGURE/TABLE</t>
  </si>
  <si>
    <t>TITLE</t>
  </si>
  <si>
    <t>MANUSCRIPT SECTION</t>
  </si>
  <si>
    <t>Table 1</t>
  </si>
  <si>
    <t>Degree of polymerisation results from the experimental analysis carried out.</t>
  </si>
  <si>
    <t>2.2. Degree of polymerisation (DP) of soluble fibres</t>
  </si>
  <si>
    <t>ACRONYM</t>
  </si>
  <si>
    <t>VARIABLES</t>
  </si>
  <si>
    <t xml:space="preserve">LOCATION </t>
  </si>
  <si>
    <t>Control</t>
  </si>
  <si>
    <t xml:space="preserve"> Full sugar biscuit dough</t>
  </si>
  <si>
    <t>Nutriose (N)</t>
  </si>
  <si>
    <t>30% sugar reduced dough biscuit with Nutriose® FM06</t>
  </si>
  <si>
    <t>Promitor (P)</t>
  </si>
  <si>
    <t>30% sugar reduced dough biscuit with Promitor® 70R</t>
  </si>
  <si>
    <t>Orafti (O)</t>
  </si>
  <si>
    <t>30% sugar reduced dough biscuit with Orafti® HIS</t>
  </si>
  <si>
    <t>Fibruline (F)</t>
  </si>
  <si>
    <t>30% sugar reduced dough biscuit with Fibruline™ Instant</t>
  </si>
  <si>
    <t>Refractive Index Units is a dimensionless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</si>
</sst>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0" borderId="7" xfId="0" applyFont="1" applyBorder="1"/>
    <xf numFmtId="0" fontId="2" fillId="0" borderId="8" xfId="0" applyFont="1" applyBorder="1"/>
    <xf numFmtId="0" fontId="1" fillId="2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quotePrefix="1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eChoc_D&amp;B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 1_viscoelastic prop"/>
      <sheetName val="Figure 2_Tan Loss"/>
      <sheetName val="Table 3_WL"/>
      <sheetName val="Table 3_aw"/>
      <sheetName val="Table 3_Moisture"/>
      <sheetName val="Table 4_Dimensions"/>
      <sheetName val="Figure 3_Resistance to penetrat"/>
      <sheetName val="Figure 3_Number of peaks"/>
      <sheetName val="Figure 4_Breaking strength"/>
      <sheetName val="Figure 4_Fracturability"/>
      <sheetName val="Table 5_Colour parameters"/>
      <sheetName val="Table 6_sensory profile of bisc"/>
      <sheetName val="Figure 4_P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8305-A1C3-4DA0-A7A6-73C4EED11DF5}">
  <dimension ref="A1:C37"/>
  <sheetViews>
    <sheetView tabSelected="1" workbookViewId="0">
      <selection activeCell="B2" sqref="B2"/>
    </sheetView>
  </sheetViews>
  <sheetFormatPr defaultRowHeight="15" x14ac:dyDescent="0.25"/>
  <cols>
    <col min="1" max="1" width="28.28515625" bestFit="1" customWidth="1"/>
    <col min="2" max="2" width="53" customWidth="1"/>
    <col min="3" max="3" width="55.5703125" bestFit="1" customWidth="1"/>
  </cols>
  <sheetData>
    <row r="1" spans="1:3" x14ac:dyDescent="0.25">
      <c r="A1" s="26" t="s">
        <v>19</v>
      </c>
      <c r="B1" s="26" t="s">
        <v>20</v>
      </c>
      <c r="C1" s="26" t="s">
        <v>21</v>
      </c>
    </row>
    <row r="2" spans="1:3" ht="34.5" customHeight="1" x14ac:dyDescent="0.25">
      <c r="A2" s="27" t="s">
        <v>22</v>
      </c>
      <c r="B2" s="28" t="s">
        <v>23</v>
      </c>
      <c r="C2" s="27" t="s">
        <v>24</v>
      </c>
    </row>
    <row r="4" spans="1:3" x14ac:dyDescent="0.25">
      <c r="A4" s="26" t="s">
        <v>25</v>
      </c>
      <c r="B4" s="26" t="s">
        <v>26</v>
      </c>
      <c r="C4" s="26" t="s">
        <v>27</v>
      </c>
    </row>
    <row r="5" spans="1:3" ht="46.5" customHeight="1" x14ac:dyDescent="0.25">
      <c r="A5" t="s">
        <v>28</v>
      </c>
      <c r="B5" t="s">
        <v>29</v>
      </c>
    </row>
    <row r="6" spans="1:3" ht="46.5" customHeight="1" x14ac:dyDescent="0.25">
      <c r="A6" t="s">
        <v>30</v>
      </c>
      <c r="B6" t="s">
        <v>31</v>
      </c>
    </row>
    <row r="7" spans="1:3" ht="46.5" customHeight="1" x14ac:dyDescent="0.25">
      <c r="A7" t="s">
        <v>32</v>
      </c>
      <c r="B7" t="s">
        <v>33</v>
      </c>
      <c r="C7" s="30"/>
    </row>
    <row r="8" spans="1:3" ht="46.5" customHeight="1" x14ac:dyDescent="0.25">
      <c r="A8" t="s">
        <v>34</v>
      </c>
      <c r="B8" t="s">
        <v>35</v>
      </c>
      <c r="C8" s="30"/>
    </row>
    <row r="9" spans="1:3" ht="46.5" customHeight="1" x14ac:dyDescent="0.25">
      <c r="A9" t="s">
        <v>36</v>
      </c>
      <c r="B9" t="s">
        <v>37</v>
      </c>
      <c r="C9" s="30"/>
    </row>
    <row r="10" spans="1:3" ht="46.5" customHeight="1" x14ac:dyDescent="0.25">
      <c r="A10" t="s">
        <v>11</v>
      </c>
      <c r="B10" t="s">
        <v>38</v>
      </c>
      <c r="C10" t="s">
        <v>22</v>
      </c>
    </row>
    <row r="11" spans="1:3" ht="46.5" customHeight="1" x14ac:dyDescent="0.25">
      <c r="B11" s="31"/>
      <c r="C11" s="30"/>
    </row>
    <row r="12" spans="1:3" ht="46.5" customHeight="1" x14ac:dyDescent="0.25">
      <c r="B12" s="31"/>
      <c r="C12" s="30"/>
    </row>
    <row r="13" spans="1:3" ht="46.5" customHeight="1" x14ac:dyDescent="0.25">
      <c r="B13" s="31"/>
      <c r="C13" s="30"/>
    </row>
    <row r="14" spans="1:3" ht="46.5" customHeight="1" x14ac:dyDescent="0.25">
      <c r="B14" s="31"/>
      <c r="C14" s="30"/>
    </row>
    <row r="15" spans="1:3" s="31" customFormat="1" ht="46.5" customHeight="1" x14ac:dyDescent="0.25">
      <c r="C15" s="32"/>
    </row>
    <row r="16" spans="1:3" ht="46.5" customHeight="1" x14ac:dyDescent="0.25">
      <c r="B16" s="31"/>
      <c r="C16" s="30"/>
    </row>
    <row r="17" spans="1:3" ht="46.5" customHeight="1" x14ac:dyDescent="0.25">
      <c r="B17" s="31"/>
      <c r="C17" s="30"/>
    </row>
    <row r="18" spans="1:3" ht="46.5" customHeight="1" x14ac:dyDescent="0.25">
      <c r="A18" s="29"/>
      <c r="B18" s="33"/>
      <c r="C18" s="30"/>
    </row>
    <row r="19" spans="1:3" ht="46.5" customHeight="1" x14ac:dyDescent="0.25">
      <c r="A19" s="34"/>
      <c r="B19" s="34"/>
      <c r="C19" s="35"/>
    </row>
    <row r="20" spans="1:3" ht="46.5" customHeight="1" x14ac:dyDescent="0.25">
      <c r="A20" s="34"/>
      <c r="B20" s="34"/>
      <c r="C20" s="35"/>
    </row>
    <row r="21" spans="1:3" ht="46.5" customHeight="1" x14ac:dyDescent="0.25">
      <c r="A21" s="34"/>
      <c r="B21" s="34"/>
      <c r="C21" s="35"/>
    </row>
    <row r="22" spans="1:3" ht="46.5" customHeight="1" x14ac:dyDescent="0.25">
      <c r="B22" s="33"/>
      <c r="C22" s="30"/>
    </row>
    <row r="23" spans="1:3" ht="46.5" customHeight="1" x14ac:dyDescent="0.25">
      <c r="B23" s="33"/>
      <c r="C23" s="30"/>
    </row>
    <row r="24" spans="1:3" ht="46.5" customHeight="1" x14ac:dyDescent="0.25">
      <c r="A24" s="34"/>
      <c r="B24" s="33"/>
      <c r="C24" s="30"/>
    </row>
    <row r="25" spans="1:3" ht="46.5" customHeight="1" x14ac:dyDescent="0.25">
      <c r="A25" s="34"/>
      <c r="B25" s="33"/>
      <c r="C25" s="30"/>
    </row>
    <row r="26" spans="1:3" ht="46.5" customHeight="1" x14ac:dyDescent="0.25">
      <c r="A26" s="34"/>
      <c r="B26" s="36"/>
      <c r="C26" s="35"/>
    </row>
    <row r="27" spans="1:3" ht="46.5" customHeight="1" x14ac:dyDescent="0.25">
      <c r="A27" s="34"/>
      <c r="B27" s="36"/>
      <c r="C27" s="35"/>
    </row>
    <row r="28" spans="1:3" ht="46.5" customHeight="1" x14ac:dyDescent="0.25">
      <c r="A28" s="34"/>
      <c r="B28" s="37"/>
      <c r="C28" s="35"/>
    </row>
    <row r="29" spans="1:3" ht="46.5" customHeight="1" x14ac:dyDescent="0.25">
      <c r="A29" s="34"/>
      <c r="B29" s="38"/>
      <c r="C29" s="35"/>
    </row>
    <row r="30" spans="1:3" x14ac:dyDescent="0.25">
      <c r="A30" s="39"/>
      <c r="B30" s="39"/>
      <c r="C30" s="39"/>
    </row>
    <row r="34" spans="1:3" x14ac:dyDescent="0.25">
      <c r="A34" s="39"/>
      <c r="B34" s="39"/>
      <c r="C34" s="39"/>
    </row>
    <row r="35" spans="1:3" x14ac:dyDescent="0.25">
      <c r="A35" s="39"/>
      <c r="B35" s="39"/>
      <c r="C35" s="40"/>
    </row>
    <row r="36" spans="1:3" x14ac:dyDescent="0.25">
      <c r="A36" s="39"/>
      <c r="B36" s="39"/>
      <c r="C36" s="39"/>
    </row>
    <row r="37" spans="1:3" x14ac:dyDescent="0.25">
      <c r="A37" s="39"/>
      <c r="B37" s="39"/>
      <c r="C37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D23F6-BAA8-4D8D-9759-2A3DD78E0DA2}">
  <dimension ref="A1:AA19"/>
  <sheetViews>
    <sheetView workbookViewId="0">
      <selection activeCell="N2" sqref="N2:Q2"/>
    </sheetView>
  </sheetViews>
  <sheetFormatPr defaultRowHeight="15" x14ac:dyDescent="0.25"/>
  <cols>
    <col min="1" max="1" width="31.28515625" customWidth="1"/>
    <col min="7" max="7" width="31" customWidth="1"/>
    <col min="13" max="13" width="30.7109375" customWidth="1"/>
  </cols>
  <sheetData>
    <row r="1" spans="1:27" s="17" customFormat="1" x14ac:dyDescent="0.25">
      <c r="A1" s="25" t="s">
        <v>18</v>
      </c>
      <c r="B1" s="24" t="s">
        <v>15</v>
      </c>
      <c r="C1" s="24" t="s">
        <v>14</v>
      </c>
      <c r="D1" s="24" t="s">
        <v>13</v>
      </c>
      <c r="E1" s="18" t="s">
        <v>12</v>
      </c>
      <c r="G1" s="25" t="s">
        <v>17</v>
      </c>
      <c r="H1" s="24" t="s">
        <v>15</v>
      </c>
      <c r="I1" s="24" t="s">
        <v>14</v>
      </c>
      <c r="J1" s="24" t="s">
        <v>13</v>
      </c>
      <c r="K1" s="18" t="s">
        <v>12</v>
      </c>
      <c r="M1" s="25" t="s">
        <v>16</v>
      </c>
      <c r="N1" s="24" t="s">
        <v>15</v>
      </c>
      <c r="O1" s="24" t="s">
        <v>14</v>
      </c>
      <c r="P1" s="24" t="s">
        <v>13</v>
      </c>
      <c r="Q1" s="18" t="s">
        <v>12</v>
      </c>
      <c r="S1" s="23"/>
      <c r="T1" s="21" t="s">
        <v>15</v>
      </c>
      <c r="U1" s="20" t="s">
        <v>15</v>
      </c>
      <c r="V1" s="19" t="s">
        <v>14</v>
      </c>
      <c r="W1" s="22" t="s">
        <v>14</v>
      </c>
      <c r="X1" s="21" t="s">
        <v>13</v>
      </c>
      <c r="Y1" s="20" t="s">
        <v>13</v>
      </c>
      <c r="Z1" s="19" t="s">
        <v>12</v>
      </c>
      <c r="AA1" s="18" t="s">
        <v>12</v>
      </c>
    </row>
    <row r="2" spans="1:27" ht="15.75" thickBot="1" x14ac:dyDescent="0.3">
      <c r="A2" s="4" t="s">
        <v>10</v>
      </c>
      <c r="B2" s="3" t="s">
        <v>11</v>
      </c>
      <c r="C2" s="3" t="s">
        <v>11</v>
      </c>
      <c r="D2" s="3" t="s">
        <v>11</v>
      </c>
      <c r="E2" s="3" t="s">
        <v>11</v>
      </c>
      <c r="G2" s="4" t="s">
        <v>10</v>
      </c>
      <c r="H2" s="3" t="s">
        <v>11</v>
      </c>
      <c r="I2" s="3" t="s">
        <v>11</v>
      </c>
      <c r="J2" s="3" t="s">
        <v>11</v>
      </c>
      <c r="K2" s="3" t="s">
        <v>11</v>
      </c>
      <c r="M2" s="4" t="s">
        <v>10</v>
      </c>
      <c r="N2" s="3" t="s">
        <v>11</v>
      </c>
      <c r="O2" s="3" t="s">
        <v>11</v>
      </c>
      <c r="P2" s="3" t="s">
        <v>11</v>
      </c>
      <c r="Q2" s="3" t="s">
        <v>11</v>
      </c>
      <c r="S2" s="4" t="s">
        <v>10</v>
      </c>
      <c r="T2" s="4" t="s">
        <v>9</v>
      </c>
      <c r="U2" s="16" t="s">
        <v>8</v>
      </c>
      <c r="V2" s="3" t="s">
        <v>9</v>
      </c>
      <c r="W2" s="8" t="s">
        <v>8</v>
      </c>
      <c r="X2" s="4" t="s">
        <v>9</v>
      </c>
      <c r="Y2" s="16" t="s">
        <v>8</v>
      </c>
      <c r="Z2" s="3" t="s">
        <v>9</v>
      </c>
      <c r="AA2" s="16" t="s">
        <v>8</v>
      </c>
    </row>
    <row r="3" spans="1:27" x14ac:dyDescent="0.25">
      <c r="A3" s="11" t="s">
        <v>7</v>
      </c>
      <c r="B3">
        <v>835985</v>
      </c>
      <c r="C3">
        <v>1736394</v>
      </c>
      <c r="D3">
        <v>1012755</v>
      </c>
      <c r="E3" s="10">
        <v>722096</v>
      </c>
      <c r="G3" s="11" t="s">
        <v>7</v>
      </c>
      <c r="H3">
        <v>841285</v>
      </c>
      <c r="I3">
        <v>1716394</v>
      </c>
      <c r="J3">
        <v>1117525</v>
      </c>
      <c r="K3" s="10">
        <v>721423</v>
      </c>
      <c r="M3" s="11" t="s">
        <v>7</v>
      </c>
      <c r="N3">
        <v>859874</v>
      </c>
      <c r="O3">
        <v>1724578</v>
      </c>
      <c r="P3">
        <v>1094521</v>
      </c>
      <c r="Q3" s="10">
        <v>720091</v>
      </c>
      <c r="S3" s="11" t="s">
        <v>7</v>
      </c>
      <c r="T3" s="14">
        <f>B3/1534709*100</f>
        <v>54.471890110763667</v>
      </c>
      <c r="U3" s="12">
        <v>0.5</v>
      </c>
      <c r="V3" s="13">
        <v>99.6</v>
      </c>
      <c r="W3" s="15">
        <v>0.2</v>
      </c>
      <c r="X3" s="14">
        <v>74.900000000000006</v>
      </c>
      <c r="Y3" s="12">
        <v>0.8</v>
      </c>
      <c r="Z3" s="13">
        <f>E3/1373133*100</f>
        <v>52.587476959624446</v>
      </c>
      <c r="AA3" s="12">
        <v>0.4</v>
      </c>
    </row>
    <row r="4" spans="1:27" x14ac:dyDescent="0.25">
      <c r="A4" s="11" t="s">
        <v>6</v>
      </c>
      <c r="D4">
        <v>17935</v>
      </c>
      <c r="E4" s="10"/>
      <c r="G4" s="11" t="s">
        <v>6</v>
      </c>
      <c r="J4">
        <v>18135</v>
      </c>
      <c r="K4" s="10"/>
      <c r="M4" s="11" t="s">
        <v>6</v>
      </c>
      <c r="P4">
        <v>17427</v>
      </c>
      <c r="Q4" s="10"/>
      <c r="S4" s="11" t="s">
        <v>6</v>
      </c>
      <c r="T4" s="14"/>
      <c r="U4" s="12"/>
      <c r="V4" s="13"/>
      <c r="W4" s="15"/>
      <c r="X4" s="14">
        <f>D4/1203902*100</f>
        <v>1.4897391980410366</v>
      </c>
      <c r="Y4" s="12">
        <v>0.3</v>
      </c>
      <c r="Z4" s="13"/>
      <c r="AA4" s="12"/>
    </row>
    <row r="5" spans="1:27" x14ac:dyDescent="0.25">
      <c r="A5" s="11" t="s">
        <v>5</v>
      </c>
      <c r="D5">
        <v>33392</v>
      </c>
      <c r="E5" s="10"/>
      <c r="G5" s="11" t="s">
        <v>5</v>
      </c>
      <c r="J5">
        <v>32329</v>
      </c>
      <c r="K5" s="10"/>
      <c r="M5" s="11" t="s">
        <v>5</v>
      </c>
      <c r="P5">
        <v>34012</v>
      </c>
      <c r="Q5" s="10"/>
      <c r="S5" s="11" t="s">
        <v>5</v>
      </c>
      <c r="T5" s="14"/>
      <c r="U5" s="12"/>
      <c r="V5" s="13"/>
      <c r="W5" s="15"/>
      <c r="X5" s="14">
        <f>D5/1203902*100</f>
        <v>2.7736476889314909</v>
      </c>
      <c r="Y5" s="12">
        <v>0.5</v>
      </c>
      <c r="Z5" s="13"/>
      <c r="AA5" s="12"/>
    </row>
    <row r="6" spans="1:27" x14ac:dyDescent="0.25">
      <c r="A6" s="11" t="s">
        <v>4</v>
      </c>
      <c r="C6">
        <v>5686</v>
      </c>
      <c r="D6">
        <v>59378</v>
      </c>
      <c r="E6" s="10"/>
      <c r="G6" s="11" t="s">
        <v>4</v>
      </c>
      <c r="I6">
        <v>5701</v>
      </c>
      <c r="J6">
        <v>57174</v>
      </c>
      <c r="K6" s="10"/>
      <c r="M6" s="11" t="s">
        <v>4</v>
      </c>
      <c r="O6">
        <v>5576</v>
      </c>
      <c r="P6">
        <v>60215</v>
      </c>
      <c r="Q6" s="10"/>
      <c r="S6" s="11" t="s">
        <v>4</v>
      </c>
      <c r="T6" s="14"/>
      <c r="U6" s="12"/>
      <c r="V6" s="13">
        <f>C6/1738950*100</f>
        <v>0.32697892406337153</v>
      </c>
      <c r="W6" s="15">
        <v>0.1</v>
      </c>
      <c r="X6" s="14">
        <f>D6/1203902*100</f>
        <v>4.9321290271135032</v>
      </c>
      <c r="Y6" s="12">
        <v>0.7</v>
      </c>
      <c r="Z6" s="13"/>
      <c r="AA6" s="12"/>
    </row>
    <row r="7" spans="1:27" x14ac:dyDescent="0.25">
      <c r="A7" s="11" t="s">
        <v>3</v>
      </c>
      <c r="C7">
        <v>2556</v>
      </c>
      <c r="D7">
        <v>92944</v>
      </c>
      <c r="E7" s="10"/>
      <c r="G7" s="11" t="s">
        <v>3</v>
      </c>
      <c r="I7">
        <v>2665</v>
      </c>
      <c r="J7">
        <v>93245</v>
      </c>
      <c r="K7" s="10"/>
      <c r="M7" s="11" t="s">
        <v>3</v>
      </c>
      <c r="O7">
        <v>2456</v>
      </c>
      <c r="P7">
        <v>92978</v>
      </c>
      <c r="Q7" s="10"/>
      <c r="S7" s="11" t="s">
        <v>3</v>
      </c>
      <c r="T7" s="14"/>
      <c r="U7" s="12"/>
      <c r="V7" s="13">
        <f>C7/1738950*100</f>
        <v>0.1469852497196584</v>
      </c>
      <c r="W7" s="15">
        <v>0.05</v>
      </c>
      <c r="X7" s="14">
        <f>D7/1203902*100</f>
        <v>7.7202297196947915</v>
      </c>
      <c r="Y7" s="12">
        <v>0.4</v>
      </c>
      <c r="Z7" s="13"/>
      <c r="AA7" s="12"/>
    </row>
    <row r="8" spans="1:27" ht="15.75" thickBot="1" x14ac:dyDescent="0.3">
      <c r="A8" s="11" t="s">
        <v>2</v>
      </c>
      <c r="B8">
        <f>424950+273774</f>
        <v>698724</v>
      </c>
      <c r="D8">
        <v>98203</v>
      </c>
      <c r="E8" s="10">
        <f>384065+266972</f>
        <v>651037</v>
      </c>
      <c r="G8" s="11" t="s">
        <v>2</v>
      </c>
      <c r="H8">
        <f>424950+274774</f>
        <v>699724</v>
      </c>
      <c r="J8">
        <v>98784</v>
      </c>
      <c r="K8" s="10">
        <f>384065+264578</f>
        <v>648643</v>
      </c>
      <c r="M8" s="11" t="s">
        <v>2</v>
      </c>
      <c r="N8">
        <f>434950+273774</f>
        <v>708724</v>
      </c>
      <c r="P8">
        <v>97003</v>
      </c>
      <c r="Q8" s="10">
        <f>384065+276972</f>
        <v>661037</v>
      </c>
      <c r="S8" s="4" t="s">
        <v>1</v>
      </c>
      <c r="T8" s="7">
        <f>B8/1534709*100</f>
        <v>45.528109889236326</v>
      </c>
      <c r="U8" s="5">
        <v>1.2</v>
      </c>
      <c r="V8" s="9"/>
      <c r="W8" s="8"/>
      <c r="X8" s="7">
        <f>D8/1203902*100</f>
        <v>8.1570592955240535</v>
      </c>
      <c r="Y8" s="5">
        <v>0.5</v>
      </c>
      <c r="Z8" s="6">
        <f>E8/1373133*100</f>
        <v>47.412523040375547</v>
      </c>
      <c r="AA8" s="5">
        <v>0.6</v>
      </c>
    </row>
    <row r="9" spans="1:27" ht="15.75" thickBot="1" x14ac:dyDescent="0.3">
      <c r="A9" s="4" t="s">
        <v>0</v>
      </c>
      <c r="B9" s="3">
        <f>SUM(B7:B8,B3)</f>
        <v>1534709</v>
      </c>
      <c r="C9" s="3">
        <f>SUM(C7:C8,C3)</f>
        <v>1738950</v>
      </c>
      <c r="D9" s="3">
        <f>SUM(D7:D8,D3)</f>
        <v>1203902</v>
      </c>
      <c r="E9" s="2">
        <f>SUM(E7:E8,E3)</f>
        <v>1373133</v>
      </c>
      <c r="G9" s="4" t="s">
        <v>0</v>
      </c>
      <c r="H9" s="3">
        <f>SUM(H7:H8,H3)</f>
        <v>1541009</v>
      </c>
      <c r="I9" s="3">
        <f>SUM(I7:I8,I3)</f>
        <v>1719059</v>
      </c>
      <c r="J9" s="3">
        <f>SUM(J7:J8,J3)</f>
        <v>1309554</v>
      </c>
      <c r="K9" s="2">
        <f>SUM(K7:K8,K3)</f>
        <v>1370066</v>
      </c>
      <c r="M9" s="4" t="s">
        <v>0</v>
      </c>
      <c r="N9" s="3">
        <f>SUM(N7:N8,N3)</f>
        <v>1568598</v>
      </c>
      <c r="O9" s="3">
        <f>SUM(O7:O8,O3)</f>
        <v>1727034</v>
      </c>
      <c r="P9" s="3">
        <f>SUM(P7:P8,P3)</f>
        <v>1284502</v>
      </c>
      <c r="Q9" s="2">
        <f>SUM(Q7:Q8,Q3)</f>
        <v>1381128</v>
      </c>
    </row>
    <row r="19" spans="2:5" x14ac:dyDescent="0.25">
      <c r="B19" s="1"/>
      <c r="C19" s="1"/>
      <c r="D19" s="1"/>
      <c r="E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</vt:lpstr>
      <vt:lpstr>Table 1_DP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Rodriguez Garcia</dc:creator>
  <cp:lastModifiedBy>Julia Rodriguez Garcia</cp:lastModifiedBy>
  <dcterms:created xsi:type="dcterms:W3CDTF">2022-05-30T13:39:12Z</dcterms:created>
  <dcterms:modified xsi:type="dcterms:W3CDTF">2022-05-30T13:41:48Z</dcterms:modified>
</cp:coreProperties>
</file>