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X:\Lily\Multiplex AMR\RRDA\Resistance_Scores\"/>
    </mc:Choice>
  </mc:AlternateContent>
  <xr:revisionPtr revIDLastSave="0" documentId="13_ncr:1_{F26D53F4-3DF4-4296-AF96-37D3D8D760A3}" xr6:coauthVersionLast="47" xr6:coauthVersionMax="47" xr10:uidLastSave="{00000000-0000-0000-0000-000000000000}"/>
  <bookViews>
    <workbookView xWindow="-28920" yWindow="990" windowWidth="29040" windowHeight="15840" tabRatio="596" firstSheet="2" activeTab="7" xr2:uid="{97A9468D-3497-49AA-8D08-7FAC14B1AA0C}"/>
  </bookViews>
  <sheets>
    <sheet name="E. coli (12241)" sheetId="1" r:id="rId1"/>
    <sheet name="K. pneumoniae (9633)" sheetId="2" r:id="rId2"/>
    <sheet name="K. pneumoniae (VIM-1)" sheetId="4" r:id="rId3"/>
    <sheet name="K. pneumoniae (NDM-1)" sheetId="5" r:id="rId4"/>
    <sheet name="E. coli (IMP-1)" sheetId="6" r:id="rId5"/>
    <sheet name="K. pneumoniae (KPC-3)" sheetId="7" r:id="rId6"/>
    <sheet name="K. pneumoniae (OXA-48)" sheetId="8" r:id="rId7"/>
    <sheet name="Scores" sheetId="9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9" i="8" l="1"/>
  <c r="Y12" i="5"/>
  <c r="V12" i="5"/>
  <c r="Y12" i="8"/>
  <c r="U15" i="2"/>
  <c r="Q24" i="8"/>
  <c r="S6" i="8"/>
  <c r="Z12" i="8"/>
  <c r="Y6" i="8"/>
  <c r="Y15" i="8"/>
  <c r="U15" i="8"/>
  <c r="Z15" i="8" s="1"/>
  <c r="W6" i="8"/>
  <c r="W6" i="7"/>
  <c r="Y6" i="7"/>
  <c r="O3" i="4"/>
  <c r="Z9" i="6"/>
  <c r="Y6" i="6"/>
  <c r="Y9" i="6"/>
  <c r="Y12" i="6"/>
  <c r="Y15" i="6"/>
  <c r="X6" i="6"/>
  <c r="X9" i="6"/>
  <c r="X12" i="6"/>
  <c r="X15" i="6"/>
  <c r="W6" i="6"/>
  <c r="W9" i="6"/>
  <c r="W12" i="6"/>
  <c r="W15" i="6"/>
  <c r="V6" i="6"/>
  <c r="V9" i="6"/>
  <c r="V12" i="6"/>
  <c r="V15" i="6"/>
  <c r="U6" i="6"/>
  <c r="Z6" i="6" s="1"/>
  <c r="U9" i="6"/>
  <c r="U12" i="6"/>
  <c r="U15" i="6"/>
  <c r="Z15" i="6" s="1"/>
  <c r="Y15" i="1"/>
  <c r="X15" i="1"/>
  <c r="Z15" i="1" s="1"/>
  <c r="W15" i="1"/>
  <c r="V15" i="1"/>
  <c r="U15" i="1"/>
  <c r="X12" i="1"/>
  <c r="W12" i="1"/>
  <c r="V12" i="1"/>
  <c r="U12" i="1"/>
  <c r="Y9" i="1"/>
  <c r="X9" i="1"/>
  <c r="Z9" i="1" s="1"/>
  <c r="W9" i="1"/>
  <c r="V9" i="1"/>
  <c r="U9" i="1"/>
  <c r="Y6" i="1"/>
  <c r="X6" i="1"/>
  <c r="Z6" i="1" s="1"/>
  <c r="W6" i="1"/>
  <c r="V6" i="1"/>
  <c r="U6" i="1"/>
  <c r="Y3" i="1"/>
  <c r="X3" i="1"/>
  <c r="Z3" i="1" s="1"/>
  <c r="W3" i="1"/>
  <c r="V3" i="1"/>
  <c r="U3" i="1"/>
  <c r="Y15" i="2"/>
  <c r="X15" i="2"/>
  <c r="Z15" i="2" s="1"/>
  <c r="W15" i="2"/>
  <c r="V15" i="2"/>
  <c r="X12" i="2"/>
  <c r="W12" i="2"/>
  <c r="V12" i="2"/>
  <c r="U12" i="2"/>
  <c r="Y9" i="2"/>
  <c r="X9" i="2"/>
  <c r="Z9" i="2" s="1"/>
  <c r="W9" i="2"/>
  <c r="V9" i="2"/>
  <c r="U9" i="2"/>
  <c r="Y6" i="2"/>
  <c r="X6" i="2"/>
  <c r="Z6" i="2" s="1"/>
  <c r="W6" i="2"/>
  <c r="V6" i="2"/>
  <c r="U6" i="2"/>
  <c r="Y3" i="2"/>
  <c r="X3" i="2"/>
  <c r="Z3" i="2" s="1"/>
  <c r="W3" i="2"/>
  <c r="V3" i="2"/>
  <c r="U3" i="2"/>
  <c r="Y15" i="4"/>
  <c r="X15" i="4"/>
  <c r="W15" i="4"/>
  <c r="Z15" i="4" s="1"/>
  <c r="V15" i="4"/>
  <c r="U15" i="4"/>
  <c r="Y12" i="4"/>
  <c r="X12" i="4"/>
  <c r="W12" i="4"/>
  <c r="V12" i="4"/>
  <c r="U12" i="4"/>
  <c r="Y9" i="4"/>
  <c r="X9" i="4"/>
  <c r="W9" i="4"/>
  <c r="Z9" i="4" s="1"/>
  <c r="V9" i="4"/>
  <c r="U9" i="4"/>
  <c r="Y6" i="4"/>
  <c r="X6" i="4"/>
  <c r="W6" i="4"/>
  <c r="V6" i="4"/>
  <c r="U6" i="4"/>
  <c r="Y3" i="4"/>
  <c r="X3" i="4"/>
  <c r="W3" i="4"/>
  <c r="Z3" i="4" s="1"/>
  <c r="V3" i="4"/>
  <c r="U3" i="4"/>
  <c r="Y15" i="5"/>
  <c r="X15" i="5"/>
  <c r="W15" i="5"/>
  <c r="Z15" i="5" s="1"/>
  <c r="V15" i="5"/>
  <c r="U15" i="5"/>
  <c r="X12" i="5"/>
  <c r="W12" i="5"/>
  <c r="U12" i="5"/>
  <c r="Y9" i="5"/>
  <c r="X9" i="5"/>
  <c r="W9" i="5"/>
  <c r="Z9" i="5" s="1"/>
  <c r="V9" i="5"/>
  <c r="U9" i="5"/>
  <c r="Y6" i="5"/>
  <c r="X6" i="5"/>
  <c r="W6" i="5"/>
  <c r="Z6" i="5" s="1"/>
  <c r="V6" i="5"/>
  <c r="U6" i="5"/>
  <c r="Y3" i="5"/>
  <c r="X3" i="5"/>
  <c r="W3" i="5"/>
  <c r="V3" i="5"/>
  <c r="U3" i="5"/>
  <c r="Y3" i="6"/>
  <c r="X3" i="6"/>
  <c r="W3" i="6"/>
  <c r="V3" i="6"/>
  <c r="U3" i="6"/>
  <c r="Z3" i="6" s="1"/>
  <c r="U3" i="7"/>
  <c r="Y15" i="7"/>
  <c r="X15" i="7"/>
  <c r="W15" i="7"/>
  <c r="V15" i="7"/>
  <c r="U15" i="7"/>
  <c r="Z15" i="7" s="1"/>
  <c r="Y12" i="7"/>
  <c r="Z12" i="7" s="1"/>
  <c r="X12" i="7"/>
  <c r="W12" i="7"/>
  <c r="V12" i="7"/>
  <c r="U12" i="7"/>
  <c r="Z9" i="7"/>
  <c r="Y9" i="7"/>
  <c r="X9" i="7"/>
  <c r="W9" i="7"/>
  <c r="V9" i="7"/>
  <c r="U9" i="7"/>
  <c r="Z6" i="7"/>
  <c r="X6" i="7"/>
  <c r="V6" i="7"/>
  <c r="U6" i="7"/>
  <c r="Z3" i="7"/>
  <c r="Y3" i="7"/>
  <c r="X3" i="7"/>
  <c r="W3" i="7"/>
  <c r="V3" i="7"/>
  <c r="X9" i="8"/>
  <c r="X12" i="8"/>
  <c r="X15" i="8"/>
  <c r="W9" i="8"/>
  <c r="W12" i="8"/>
  <c r="W15" i="8"/>
  <c r="V9" i="8"/>
  <c r="V12" i="8"/>
  <c r="V15" i="8"/>
  <c r="U9" i="8"/>
  <c r="U12" i="8"/>
  <c r="X6" i="8"/>
  <c r="V6" i="8"/>
  <c r="U6" i="8"/>
  <c r="Z3" i="8"/>
  <c r="Y3" i="8"/>
  <c r="X3" i="8"/>
  <c r="W3" i="8"/>
  <c r="V3" i="8"/>
  <c r="U3" i="8"/>
  <c r="S6" i="5"/>
  <c r="S7" i="5"/>
  <c r="S9" i="5"/>
  <c r="S10" i="5"/>
  <c r="S13" i="5"/>
  <c r="S15" i="5"/>
  <c r="S16" i="5"/>
  <c r="R7" i="7"/>
  <c r="S33" i="8"/>
  <c r="R33" i="8"/>
  <c r="P33" i="8"/>
  <c r="O33" i="8"/>
  <c r="O32" i="8"/>
  <c r="P26" i="8"/>
  <c r="O26" i="8"/>
  <c r="S24" i="8"/>
  <c r="R24" i="8"/>
  <c r="R23" i="8"/>
  <c r="Q23" i="8"/>
  <c r="P23" i="8"/>
  <c r="O23" i="8"/>
  <c r="S21" i="8"/>
  <c r="R21" i="8"/>
  <c r="Q21" i="8"/>
  <c r="P21" i="8"/>
  <c r="O21" i="8"/>
  <c r="S16" i="8"/>
  <c r="R16" i="8"/>
  <c r="Q16" i="8"/>
  <c r="P16" i="8"/>
  <c r="O16" i="8"/>
  <c r="S15" i="8"/>
  <c r="R15" i="8"/>
  <c r="P15" i="8"/>
  <c r="O15" i="8"/>
  <c r="R13" i="8"/>
  <c r="Q13" i="8"/>
  <c r="P13" i="8"/>
  <c r="O13" i="8"/>
  <c r="S10" i="8"/>
  <c r="R10" i="8"/>
  <c r="Q10" i="8"/>
  <c r="P10" i="8"/>
  <c r="O10" i="8"/>
  <c r="R9" i="8"/>
  <c r="Q9" i="8"/>
  <c r="P9" i="8"/>
  <c r="O9" i="8"/>
  <c r="S7" i="8"/>
  <c r="R7" i="8"/>
  <c r="Q7" i="8"/>
  <c r="R6" i="8"/>
  <c r="Q6" i="8"/>
  <c r="P6" i="8"/>
  <c r="O6" i="8"/>
  <c r="S4" i="8"/>
  <c r="R4" i="8"/>
  <c r="Q4" i="8"/>
  <c r="P4" i="8"/>
  <c r="O4" i="8"/>
  <c r="S33" i="7"/>
  <c r="R33" i="7"/>
  <c r="Q33" i="7"/>
  <c r="P33" i="7"/>
  <c r="O33" i="7"/>
  <c r="Q30" i="7"/>
  <c r="P30" i="7"/>
  <c r="S27" i="7"/>
  <c r="R27" i="7"/>
  <c r="Q27" i="7"/>
  <c r="P27" i="7"/>
  <c r="O27" i="7"/>
  <c r="S21" i="7"/>
  <c r="Q21" i="7"/>
  <c r="O21" i="7"/>
  <c r="S16" i="7"/>
  <c r="R16" i="7"/>
  <c r="Q16" i="7"/>
  <c r="P16" i="7"/>
  <c r="O16" i="7"/>
  <c r="S13" i="7"/>
  <c r="R13" i="7"/>
  <c r="Q13" i="7"/>
  <c r="P13" i="7"/>
  <c r="O13" i="7"/>
  <c r="R12" i="7"/>
  <c r="Q12" i="7"/>
  <c r="P12" i="7"/>
  <c r="S10" i="7"/>
  <c r="R10" i="7"/>
  <c r="Q10" i="7"/>
  <c r="P10" i="7"/>
  <c r="O10" i="7"/>
  <c r="P7" i="7"/>
  <c r="O7" i="7"/>
  <c r="S4" i="7"/>
  <c r="R4" i="7"/>
  <c r="Q4" i="7"/>
  <c r="P4" i="7"/>
  <c r="O4" i="7"/>
  <c r="S33" i="6"/>
  <c r="S30" i="6"/>
  <c r="S27" i="6"/>
  <c r="S24" i="6"/>
  <c r="R27" i="6"/>
  <c r="R33" i="6"/>
  <c r="Q27" i="6"/>
  <c r="Q30" i="6"/>
  <c r="Q33" i="6"/>
  <c r="O27" i="6"/>
  <c r="O33" i="6"/>
  <c r="O20" i="6"/>
  <c r="S10" i="6"/>
  <c r="S13" i="6"/>
  <c r="S16" i="6"/>
  <c r="R7" i="6"/>
  <c r="R10" i="6"/>
  <c r="R12" i="6"/>
  <c r="R13" i="6"/>
  <c r="R16" i="6"/>
  <c r="Q10" i="6"/>
  <c r="Q12" i="6"/>
  <c r="Q13" i="6"/>
  <c r="Q16" i="6"/>
  <c r="P4" i="6"/>
  <c r="P7" i="6"/>
  <c r="P10" i="6"/>
  <c r="P12" i="6"/>
  <c r="P13" i="6"/>
  <c r="P16" i="6"/>
  <c r="O7" i="6"/>
  <c r="O9" i="6"/>
  <c r="O10" i="6"/>
  <c r="O13" i="6"/>
  <c r="O15" i="6"/>
  <c r="O16" i="6"/>
  <c r="O3" i="6"/>
  <c r="S21" i="6"/>
  <c r="R21" i="6"/>
  <c r="Q21" i="6"/>
  <c r="S4" i="6"/>
  <c r="R4" i="6"/>
  <c r="Q4" i="6"/>
  <c r="O4" i="6"/>
  <c r="P3" i="6"/>
  <c r="R21" i="5"/>
  <c r="R23" i="5"/>
  <c r="R26" i="5"/>
  <c r="Q21" i="5"/>
  <c r="Q23" i="5"/>
  <c r="Q26" i="5"/>
  <c r="Q29" i="5"/>
  <c r="P23" i="5"/>
  <c r="O23" i="5"/>
  <c r="P16" i="5"/>
  <c r="O6" i="5"/>
  <c r="P4" i="5"/>
  <c r="P6" i="5"/>
  <c r="P9" i="5"/>
  <c r="P10" i="5"/>
  <c r="P13" i="5"/>
  <c r="P15" i="5"/>
  <c r="O4" i="5"/>
  <c r="O9" i="5"/>
  <c r="O12" i="5"/>
  <c r="O13" i="5"/>
  <c r="O15" i="5"/>
  <c r="O16" i="5"/>
  <c r="S4" i="5"/>
  <c r="R6" i="5"/>
  <c r="R9" i="5"/>
  <c r="R10" i="5"/>
  <c r="R12" i="5"/>
  <c r="R13" i="5"/>
  <c r="R15" i="5"/>
  <c r="R16" i="5"/>
  <c r="Q6" i="5"/>
  <c r="Q9" i="5"/>
  <c r="Q12" i="5"/>
  <c r="Q13" i="5"/>
  <c r="Q15" i="5"/>
  <c r="Q16" i="5"/>
  <c r="R33" i="5"/>
  <c r="R32" i="5"/>
  <c r="Q32" i="5"/>
  <c r="P32" i="5"/>
  <c r="O32" i="5"/>
  <c r="O26" i="5"/>
  <c r="R4" i="5"/>
  <c r="Q4" i="5"/>
  <c r="R30" i="4"/>
  <c r="S30" i="4"/>
  <c r="Q21" i="4"/>
  <c r="S21" i="4"/>
  <c r="S27" i="4"/>
  <c r="S33" i="4"/>
  <c r="R21" i="4"/>
  <c r="R27" i="4"/>
  <c r="R33" i="4"/>
  <c r="Q27" i="4"/>
  <c r="Q30" i="4"/>
  <c r="Q33" i="4"/>
  <c r="P21" i="4"/>
  <c r="P33" i="4"/>
  <c r="O21" i="4"/>
  <c r="O26" i="4"/>
  <c r="O27" i="4"/>
  <c r="O32" i="4"/>
  <c r="O33" i="4"/>
  <c r="S4" i="4"/>
  <c r="S7" i="4"/>
  <c r="S10" i="4"/>
  <c r="S13" i="4"/>
  <c r="S16" i="4"/>
  <c r="R4" i="4"/>
  <c r="R7" i="4"/>
  <c r="R10" i="4"/>
  <c r="R13" i="4"/>
  <c r="R16" i="4"/>
  <c r="Q4" i="4"/>
  <c r="Q7" i="4"/>
  <c r="Q10" i="4"/>
  <c r="Q13" i="4"/>
  <c r="Q16" i="4"/>
  <c r="P4" i="4"/>
  <c r="P7" i="4"/>
  <c r="P10" i="4"/>
  <c r="P13" i="4"/>
  <c r="P16" i="4"/>
  <c r="O4" i="4"/>
  <c r="O7" i="4"/>
  <c r="O9" i="4"/>
  <c r="O10" i="4"/>
  <c r="O13" i="4"/>
  <c r="O15" i="4"/>
  <c r="O16" i="4"/>
  <c r="O20" i="4"/>
  <c r="S21" i="2"/>
  <c r="S23" i="2"/>
  <c r="S26" i="2"/>
  <c r="S27" i="2"/>
  <c r="S29" i="2"/>
  <c r="S32" i="2"/>
  <c r="R21" i="2"/>
  <c r="R23" i="2"/>
  <c r="R26" i="2"/>
  <c r="R27" i="2"/>
  <c r="R29" i="2"/>
  <c r="R32" i="2"/>
  <c r="Q21" i="2"/>
  <c r="Q23" i="2"/>
  <c r="Q26" i="2"/>
  <c r="Q29" i="2"/>
  <c r="Q32" i="2"/>
  <c r="O23" i="2"/>
  <c r="O26" i="2"/>
  <c r="O29" i="2"/>
  <c r="O32" i="2"/>
  <c r="P21" i="2"/>
  <c r="P23" i="2"/>
  <c r="P26" i="2"/>
  <c r="P27" i="2"/>
  <c r="P29" i="2"/>
  <c r="P32" i="2"/>
  <c r="O6" i="2"/>
  <c r="O9" i="2"/>
  <c r="O12" i="2"/>
  <c r="O15" i="2"/>
  <c r="O16" i="2"/>
  <c r="S6" i="2"/>
  <c r="S4" i="2"/>
  <c r="Q4" i="2"/>
  <c r="O4" i="2"/>
  <c r="S20" i="2"/>
  <c r="R20" i="2"/>
  <c r="Q20" i="2"/>
  <c r="P20" i="2"/>
  <c r="O20" i="2"/>
  <c r="S16" i="2"/>
  <c r="R16" i="2"/>
  <c r="Q16" i="2"/>
  <c r="S15" i="2"/>
  <c r="R15" i="2"/>
  <c r="Q15" i="2"/>
  <c r="P15" i="2"/>
  <c r="R12" i="2"/>
  <c r="Q12" i="2"/>
  <c r="P12" i="2"/>
  <c r="S9" i="2"/>
  <c r="R9" i="2"/>
  <c r="Q9" i="2"/>
  <c r="P9" i="2"/>
  <c r="R6" i="2"/>
  <c r="Q6" i="2"/>
  <c r="P6" i="2"/>
  <c r="R4" i="2"/>
  <c r="P4" i="2"/>
  <c r="S3" i="2"/>
  <c r="R3" i="2"/>
  <c r="Q3" i="2"/>
  <c r="P3" i="2"/>
  <c r="O3" i="2"/>
  <c r="S6" i="1"/>
  <c r="S9" i="1"/>
  <c r="S15" i="1"/>
  <c r="S16" i="1"/>
  <c r="S20" i="1"/>
  <c r="S23" i="1"/>
  <c r="S24" i="1"/>
  <c r="S26" i="1"/>
  <c r="S29" i="1"/>
  <c r="S32" i="1"/>
  <c r="R4" i="1"/>
  <c r="R6" i="1"/>
  <c r="R9" i="1"/>
  <c r="R12" i="1"/>
  <c r="R15" i="1"/>
  <c r="R16" i="1"/>
  <c r="R20" i="1"/>
  <c r="R23" i="1"/>
  <c r="R24" i="1"/>
  <c r="R26" i="1"/>
  <c r="R29" i="1"/>
  <c r="R30" i="1"/>
  <c r="R32" i="1"/>
  <c r="Q6" i="1"/>
  <c r="Q9" i="1"/>
  <c r="Q12" i="1"/>
  <c r="Q13" i="1"/>
  <c r="Q15" i="1"/>
  <c r="Q16" i="1"/>
  <c r="Q20" i="1"/>
  <c r="Q23" i="1"/>
  <c r="Q24" i="1"/>
  <c r="Q26" i="1"/>
  <c r="Q29" i="1"/>
  <c r="Q32" i="1"/>
  <c r="P29" i="1"/>
  <c r="P6" i="1"/>
  <c r="P9" i="1"/>
  <c r="P12" i="1"/>
  <c r="P13" i="1"/>
  <c r="P15" i="1"/>
  <c r="P20" i="1"/>
  <c r="P23" i="1"/>
  <c r="P26" i="1"/>
  <c r="P32" i="1"/>
  <c r="O6" i="1"/>
  <c r="O9" i="1"/>
  <c r="O12" i="1"/>
  <c r="O15" i="1"/>
  <c r="O16" i="1"/>
  <c r="O20" i="1"/>
  <c r="O23" i="1"/>
  <c r="O26" i="1"/>
  <c r="O29" i="1"/>
  <c r="O32" i="1"/>
  <c r="P4" i="1"/>
  <c r="S3" i="1"/>
  <c r="R3" i="1"/>
  <c r="Q3" i="1"/>
  <c r="P3" i="1"/>
  <c r="O3" i="1"/>
  <c r="Z9" i="8" l="1"/>
  <c r="Z12" i="5"/>
  <c r="Z6" i="8"/>
  <c r="Z12" i="6"/>
  <c r="Z6" i="4"/>
  <c r="Z12" i="4"/>
  <c r="Z3" i="5"/>
  <c r="Z12" i="2"/>
  <c r="Z12" i="1"/>
</calcChain>
</file>

<file path=xl/sharedStrings.xml><?xml version="1.0" encoding="utf-8"?>
<sst xmlns="http://schemas.openxmlformats.org/spreadsheetml/2006/main" count="488" uniqueCount="46">
  <si>
    <t>Theoretical m/z value of [M+H]+</t>
  </si>
  <si>
    <t>Theoretical m/z value of [M+Na-H]+</t>
  </si>
  <si>
    <t>R1</t>
  </si>
  <si>
    <t>R2</t>
  </si>
  <si>
    <t>R3</t>
  </si>
  <si>
    <t>Ampicillin [Mhydr./decarb.+ H]+ (324.1382)</t>
  </si>
  <si>
    <t>Ampicillin (350.1175)</t>
  </si>
  <si>
    <t>Cefalexin (348.1018)</t>
  </si>
  <si>
    <t>Cefalexin [Mhydr./decarb.+ H]+ (322.1225)</t>
  </si>
  <si>
    <t>Doripenem (421.1216)</t>
  </si>
  <si>
    <t>Doripenem [Mhydr./decarb.+ H]+ (395.1423)</t>
  </si>
  <si>
    <t>Imipenem (300.1018)</t>
  </si>
  <si>
    <t>Imipenem [Mhydr./decarb.+ H]+ (274.1225)</t>
  </si>
  <si>
    <t>Meropenem (384.1593)</t>
  </si>
  <si>
    <t>Meropenem [Mhydr./decarb.+ H]+ (358.1801)</t>
  </si>
  <si>
    <t>Ampicillin (372.0994)</t>
  </si>
  <si>
    <t>Ampicillin [Mhydr./decarb.+ Na-H]+ (346.1201)</t>
  </si>
  <si>
    <t>Cefalexin (370.0837)</t>
  </si>
  <si>
    <t>Cefalexin [Mhydr./decarb.+ Na-H]+ (344.1045)</t>
  </si>
  <si>
    <t>Doripenem (443.1035)</t>
  </si>
  <si>
    <t>Doripenem [Mhydr./decarb.+ Na-H]+ (417.1242)</t>
  </si>
  <si>
    <t>Imipenem (322.0837)</t>
  </si>
  <si>
    <t>Imipenem [Mhydr./decarb.+ Na-H]+ (296.1045)</t>
  </si>
  <si>
    <t>Meropenem (406.1413)</t>
  </si>
  <si>
    <t>Meropenem [Mhydr./decarb.+ Na-H]+ (380.162)</t>
  </si>
  <si>
    <t>R4</t>
  </si>
  <si>
    <t>R5</t>
  </si>
  <si>
    <t xml:space="preserve">PPM </t>
  </si>
  <si>
    <t xml:space="preserve">Observed Mass </t>
  </si>
  <si>
    <t xml:space="preserve">Theoretical Mass </t>
  </si>
  <si>
    <t>S/N</t>
  </si>
  <si>
    <t>Resistance Score</t>
  </si>
  <si>
    <t>Overall Score</t>
  </si>
  <si>
    <t>Mean</t>
  </si>
  <si>
    <t xml:space="preserve">Ampicillin </t>
  </si>
  <si>
    <t xml:space="preserve">Cefalexin </t>
  </si>
  <si>
    <t>Doripenem</t>
  </si>
  <si>
    <t>Imipenem</t>
  </si>
  <si>
    <t>Meropenem</t>
  </si>
  <si>
    <t>Escherichia coli</t>
  </si>
  <si>
    <t>Klebsiella pneumoniae</t>
  </si>
  <si>
    <t>Escherichia coli (IMP-1)</t>
  </si>
  <si>
    <t>Klebsiella pneumoniae (KPC-3)</t>
  </si>
  <si>
    <t>Klebsiella pneumoniae (OXA-48)</t>
  </si>
  <si>
    <t>Klebsiella pneumoniae (VIM-1 )</t>
  </si>
  <si>
    <t>Klebsiella pneumoniae (NDM-1)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</si>
</sst>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00000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sz val="8"/>
      <name val="Aptos Narrow"/>
      <family val="2"/>
      <scheme val="minor"/>
    </font>
    <font>
      <sz val="11"/>
      <color rgb="FF000000"/>
      <name val="Arial"/>
      <family val="2"/>
    </font>
    <font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/>
    <xf numFmtId="2" fontId="0" fillId="0" borderId="0" xfId="0" applyNumberFormat="1"/>
    <xf numFmtId="164" fontId="3" fillId="0" borderId="0" xfId="1" applyNumberFormat="1" applyFont="1" applyFill="1"/>
    <xf numFmtId="164" fontId="2" fillId="0" borderId="0" xfId="1" applyNumberFormat="1" applyFill="1"/>
    <xf numFmtId="164" fontId="3" fillId="0" borderId="0" xfId="0" applyNumberFormat="1" applyFont="1"/>
    <xf numFmtId="0" fontId="4" fillId="0" borderId="0" xfId="0" applyFont="1"/>
    <xf numFmtId="0" fontId="3" fillId="0" borderId="0" xfId="0" applyFont="1"/>
    <xf numFmtId="2" fontId="3" fillId="0" borderId="0" xfId="0" applyNumberFormat="1" applyFont="1"/>
    <xf numFmtId="49" fontId="0" fillId="0" borderId="0" xfId="0" applyNumberFormat="1"/>
    <xf numFmtId="2" fontId="3" fillId="3" borderId="0" xfId="1" applyNumberFormat="1" applyFont="1" applyFill="1"/>
    <xf numFmtId="165" fontId="0" fillId="0" borderId="0" xfId="0" applyNumberFormat="1"/>
    <xf numFmtId="0" fontId="6" fillId="0" borderId="0" xfId="0" applyFont="1"/>
    <xf numFmtId="166" fontId="6" fillId="0" borderId="0" xfId="0" applyNumberFormat="1" applyFont="1"/>
    <xf numFmtId="166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/>
    <xf numFmtId="164" fontId="0" fillId="0" borderId="0" xfId="0" applyNumberFormat="1" applyFill="1"/>
    <xf numFmtId="0" fontId="0" fillId="0" borderId="0" xfId="0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4" fontId="0" fillId="0" borderId="0" xfId="0" applyNumberFormat="1" applyFont="1"/>
    <xf numFmtId="0" fontId="0" fillId="0" borderId="0" xfId="0" applyFont="1"/>
    <xf numFmtId="164" fontId="0" fillId="0" borderId="0" xfId="0" applyNumberFormat="1" applyFont="1" applyFill="1"/>
    <xf numFmtId="164" fontId="0" fillId="0" borderId="0" xfId="1" applyNumberFormat="1" applyFont="1" applyFill="1"/>
    <xf numFmtId="0" fontId="0" fillId="0" borderId="0" xfId="0" applyFont="1" applyFill="1"/>
    <xf numFmtId="2" fontId="0" fillId="0" borderId="0" xfId="0" applyNumberFormat="1" applyFill="1"/>
    <xf numFmtId="164" fontId="7" fillId="0" borderId="0" xfId="1" applyNumberFormat="1" applyFont="1" applyFill="1"/>
    <xf numFmtId="49" fontId="1" fillId="0" borderId="0" xfId="0" applyNumberFormat="1" applyFont="1"/>
  </cellXfs>
  <cellStyles count="2">
    <cellStyle name="Bad" xfId="1" builtinId="27"/>
    <cellStyle name="Normal" xfId="0" builtinId="0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DD8E6"/>
      <color rgb="FF66FF33"/>
      <color rgb="FF00FF00"/>
      <color rgb="FFFF00FF"/>
      <color rgb="FF80008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408582064766528E-2"/>
          <c:y val="4.2604592834702679E-2"/>
          <c:w val="0.91014698801005933"/>
          <c:h val="0.91285584221736238"/>
        </c:manualLayout>
      </c:layout>
      <c:scatterChart>
        <c:scatterStyle val="lineMarker"/>
        <c:varyColors val="0"/>
        <c:ser>
          <c:idx val="0"/>
          <c:order val="0"/>
          <c:tx>
            <c:strRef>
              <c:f>Scores!$A$2</c:f>
              <c:strCache>
                <c:ptCount val="1"/>
                <c:pt idx="0">
                  <c:v>Escherichia coli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8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strRef>
              <c:f>Scores!$B$1:$F$1</c:f>
              <c:strCache>
                <c:ptCount val="5"/>
                <c:pt idx="0">
                  <c:v>Ampicillin </c:v>
                </c:pt>
                <c:pt idx="1">
                  <c:v>Cefalexin </c:v>
                </c:pt>
                <c:pt idx="2">
                  <c:v>Doripenem</c:v>
                </c:pt>
                <c:pt idx="3">
                  <c:v>Imipenem</c:v>
                </c:pt>
                <c:pt idx="4">
                  <c:v>Meropenem</c:v>
                </c:pt>
              </c:strCache>
            </c:strRef>
          </c:xVal>
          <c:yVal>
            <c:numRef>
              <c:f>Scores!$B$2:$F$2</c:f>
              <c:numCache>
                <c:formatCode>0.000</c:formatCode>
                <c:ptCount val="5"/>
                <c:pt idx="0">
                  <c:v>9.8292385183498246E-4</c:v>
                </c:pt>
                <c:pt idx="1">
                  <c:v>2.3978011509324859E-3</c:v>
                </c:pt>
                <c:pt idx="2">
                  <c:v>8.2259187470711363E-3</c:v>
                </c:pt>
                <c:pt idx="3">
                  <c:v>0.26587068231053318</c:v>
                </c:pt>
                <c:pt idx="4">
                  <c:v>4.9507769238910249E-3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DC-4786-BC1F-F0D712D36BC6}"/>
            </c:ext>
          </c:extLst>
        </c:ser>
        <c:ser>
          <c:idx val="1"/>
          <c:order val="1"/>
          <c:tx>
            <c:strRef>
              <c:f>Scores!$A$3</c:f>
              <c:strCache>
                <c:ptCount val="1"/>
                <c:pt idx="0">
                  <c:v>Klebsiella pneumoniae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tar"/>
            <c:size val="8"/>
            <c:spPr>
              <a:solidFill>
                <a:srgbClr val="00FFFF"/>
              </a:solidFill>
              <a:ln w="9525">
                <a:solidFill>
                  <a:srgbClr val="00FFFF"/>
                </a:solidFill>
              </a:ln>
              <a:effectLst/>
            </c:spPr>
          </c:marker>
          <c:xVal>
            <c:strRef>
              <c:f>Scores!$B$1:$F$1</c:f>
              <c:strCache>
                <c:ptCount val="5"/>
                <c:pt idx="0">
                  <c:v>Ampicillin </c:v>
                </c:pt>
                <c:pt idx="1">
                  <c:v>Cefalexin </c:v>
                </c:pt>
                <c:pt idx="2">
                  <c:v>Doripenem</c:v>
                </c:pt>
                <c:pt idx="3">
                  <c:v>Imipenem</c:v>
                </c:pt>
                <c:pt idx="4">
                  <c:v>Meropenem</c:v>
                </c:pt>
              </c:strCache>
            </c:strRef>
          </c:xVal>
          <c:yVal>
            <c:numRef>
              <c:f>Scores!$B$3:$F$3</c:f>
              <c:numCache>
                <c:formatCode>0.000</c:formatCode>
                <c:ptCount val="5"/>
                <c:pt idx="0">
                  <c:v>0.36509498562244219</c:v>
                </c:pt>
                <c:pt idx="1">
                  <c:v>1.590816851155017E-3</c:v>
                </c:pt>
                <c:pt idx="2">
                  <c:v>1.1366133452907746E-3</c:v>
                </c:pt>
                <c:pt idx="3">
                  <c:v>0.20922723185010686</c:v>
                </c:pt>
                <c:pt idx="4">
                  <c:v>9.9937631553873793E-3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DC-4786-BC1F-F0D712D36BC6}"/>
            </c:ext>
          </c:extLst>
        </c:ser>
        <c:ser>
          <c:idx val="3"/>
          <c:order val="2"/>
          <c:tx>
            <c:strRef>
              <c:f>Scores!$A$4</c:f>
              <c:strCache>
                <c:ptCount val="1"/>
                <c:pt idx="0">
                  <c:v>Klebsiella pneumoniae (VIM-1 )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ADD8E6"/>
              </a:solidFill>
              <a:ln w="9525">
                <a:solidFill>
                  <a:srgbClr val="ADD8E6"/>
                </a:solidFill>
              </a:ln>
              <a:effectLst/>
            </c:spPr>
          </c:marker>
          <c:xVal>
            <c:strRef>
              <c:f>Scores!$B$1:$F$1</c:f>
              <c:strCache>
                <c:ptCount val="5"/>
                <c:pt idx="0">
                  <c:v>Ampicillin </c:v>
                </c:pt>
                <c:pt idx="1">
                  <c:v>Cefalexin </c:v>
                </c:pt>
                <c:pt idx="2">
                  <c:v>Doripenem</c:v>
                </c:pt>
                <c:pt idx="3">
                  <c:v>Imipenem</c:v>
                </c:pt>
                <c:pt idx="4">
                  <c:v>Meropenem</c:v>
                </c:pt>
              </c:strCache>
            </c:strRef>
          </c:xVal>
          <c:yVal>
            <c:numRef>
              <c:f>Scores!$B$4:$F$4</c:f>
              <c:numCache>
                <c:formatCode>0.000</c:formatCode>
                <c:ptCount val="5"/>
                <c:pt idx="0">
                  <c:v>527.03992690783343</c:v>
                </c:pt>
                <c:pt idx="1">
                  <c:v>35.721972559999998</c:v>
                </c:pt>
                <c:pt idx="2">
                  <c:v>523.17151398441843</c:v>
                </c:pt>
                <c:pt idx="3">
                  <c:v>163.8149406</c:v>
                </c:pt>
                <c:pt idx="4">
                  <c:v>1237.0699435778895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3DC-4786-BC1F-F0D712D36BC6}"/>
            </c:ext>
          </c:extLst>
        </c:ser>
        <c:ser>
          <c:idx val="4"/>
          <c:order val="3"/>
          <c:tx>
            <c:strRef>
              <c:f>Scores!$A$5</c:f>
              <c:strCache>
                <c:ptCount val="1"/>
                <c:pt idx="0">
                  <c:v>Klebsiella pneumoniae (NDM-1)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800080"/>
              </a:solidFill>
              <a:ln w="9525">
                <a:solidFill>
                  <a:srgbClr val="800080"/>
                </a:solidFill>
              </a:ln>
              <a:effectLst/>
            </c:spPr>
          </c:marker>
          <c:xVal>
            <c:strRef>
              <c:f>Scores!$B$1:$F$1</c:f>
              <c:strCache>
                <c:ptCount val="5"/>
                <c:pt idx="0">
                  <c:v>Ampicillin </c:v>
                </c:pt>
                <c:pt idx="1">
                  <c:v>Cefalexin </c:v>
                </c:pt>
                <c:pt idx="2">
                  <c:v>Doripenem</c:v>
                </c:pt>
                <c:pt idx="3">
                  <c:v>Imipenem</c:v>
                </c:pt>
                <c:pt idx="4">
                  <c:v>Meropenem</c:v>
                </c:pt>
              </c:strCache>
            </c:strRef>
          </c:xVal>
          <c:yVal>
            <c:numRef>
              <c:f>Scores!$B$5:$F$5</c:f>
              <c:numCache>
                <c:formatCode>0.000</c:formatCode>
                <c:ptCount val="5"/>
                <c:pt idx="0">
                  <c:v>1207.6464800000001</c:v>
                </c:pt>
                <c:pt idx="1">
                  <c:v>5.0548246136537245E-2</c:v>
                </c:pt>
                <c:pt idx="2">
                  <c:v>9.8751967507167873E-2</c:v>
                </c:pt>
                <c:pt idx="3">
                  <c:v>24.169869622122732</c:v>
                </c:pt>
                <c:pt idx="4">
                  <c:v>5.8109805963075259E-2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3DC-4786-BC1F-F0D712D36BC6}"/>
            </c:ext>
          </c:extLst>
        </c:ser>
        <c:ser>
          <c:idx val="5"/>
          <c:order val="4"/>
          <c:tx>
            <c:strRef>
              <c:f>Scores!$A$6</c:f>
              <c:strCache>
                <c:ptCount val="1"/>
                <c:pt idx="0">
                  <c:v>Escherichia coli (IMP-1)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FFFF00"/>
              </a:solidFill>
              <a:ln w="9525">
                <a:solidFill>
                  <a:srgbClr val="FFFF00"/>
                </a:solidFill>
              </a:ln>
              <a:effectLst/>
            </c:spPr>
          </c:marker>
          <c:xVal>
            <c:strRef>
              <c:f>Scores!$B$1:$F$1</c:f>
              <c:strCache>
                <c:ptCount val="5"/>
                <c:pt idx="0">
                  <c:v>Ampicillin </c:v>
                </c:pt>
                <c:pt idx="1">
                  <c:v>Cefalexin </c:v>
                </c:pt>
                <c:pt idx="2">
                  <c:v>Doripenem</c:v>
                </c:pt>
                <c:pt idx="3">
                  <c:v>Imipenem</c:v>
                </c:pt>
                <c:pt idx="4">
                  <c:v>Meropenem</c:v>
                </c:pt>
              </c:strCache>
            </c:strRef>
          </c:xVal>
          <c:yVal>
            <c:numRef>
              <c:f>Scores!$B$6:$F$6</c:f>
              <c:numCache>
                <c:formatCode>0.000</c:formatCode>
                <c:ptCount val="5"/>
                <c:pt idx="0">
                  <c:v>1005.1550282675076</c:v>
                </c:pt>
                <c:pt idx="1">
                  <c:v>76.008672799999999</c:v>
                </c:pt>
                <c:pt idx="2">
                  <c:v>566.02539476429638</c:v>
                </c:pt>
                <c:pt idx="3">
                  <c:v>92.998758436184161</c:v>
                </c:pt>
                <c:pt idx="4">
                  <c:v>2162.870512872164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3DC-4786-BC1F-F0D712D36BC6}"/>
            </c:ext>
          </c:extLst>
        </c:ser>
        <c:ser>
          <c:idx val="2"/>
          <c:order val="5"/>
          <c:tx>
            <c:strRef>
              <c:f>Scores!$A$7</c:f>
              <c:strCache>
                <c:ptCount val="1"/>
                <c:pt idx="0">
                  <c:v>Klebsiella pneumoniae (KPC-3)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66FF33"/>
              </a:solidFill>
              <a:ln w="9525">
                <a:solidFill>
                  <a:srgbClr val="66FF33"/>
                </a:solidFill>
              </a:ln>
              <a:effectLst/>
            </c:spPr>
          </c:marker>
          <c:xVal>
            <c:strRef>
              <c:f>Scores!$B$1:$F$1</c:f>
              <c:strCache>
                <c:ptCount val="5"/>
                <c:pt idx="0">
                  <c:v>Ampicillin </c:v>
                </c:pt>
                <c:pt idx="1">
                  <c:v>Cefalexin </c:v>
                </c:pt>
                <c:pt idx="2">
                  <c:v>Doripenem</c:v>
                </c:pt>
                <c:pt idx="3">
                  <c:v>Imipenem</c:v>
                </c:pt>
                <c:pt idx="4">
                  <c:v>Meropenem</c:v>
                </c:pt>
              </c:strCache>
            </c:strRef>
          </c:xVal>
          <c:yVal>
            <c:numRef>
              <c:f>Scores!$B$7:$F$7</c:f>
              <c:numCache>
                <c:formatCode>0.000</c:formatCode>
                <c:ptCount val="5"/>
                <c:pt idx="0">
                  <c:v>1678.8604</c:v>
                </c:pt>
                <c:pt idx="1">
                  <c:v>16.416569599999999</c:v>
                </c:pt>
                <c:pt idx="2">
                  <c:v>943.22109</c:v>
                </c:pt>
                <c:pt idx="3">
                  <c:v>103.4957293239559</c:v>
                </c:pt>
                <c:pt idx="4">
                  <c:v>2690.2312999999999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CBF-4CE2-8775-B23E6FC68DB9}"/>
            </c:ext>
          </c:extLst>
        </c:ser>
        <c:ser>
          <c:idx val="6"/>
          <c:order val="6"/>
          <c:tx>
            <c:strRef>
              <c:f>Scores!$A$8</c:f>
              <c:strCache>
                <c:ptCount val="1"/>
                <c:pt idx="0">
                  <c:v>Klebsiella pneumoniae (OXA-48)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FF00FF"/>
              </a:solidFill>
              <a:ln w="9525">
                <a:solidFill>
                  <a:srgbClr val="FF00FF"/>
                </a:solidFill>
              </a:ln>
              <a:effectLst/>
            </c:spPr>
          </c:marker>
          <c:xVal>
            <c:strRef>
              <c:f>Scores!$B$1:$F$1</c:f>
              <c:strCache>
                <c:ptCount val="5"/>
                <c:pt idx="0">
                  <c:v>Ampicillin </c:v>
                </c:pt>
                <c:pt idx="1">
                  <c:v>Cefalexin </c:v>
                </c:pt>
                <c:pt idx="2">
                  <c:v>Doripenem</c:v>
                </c:pt>
                <c:pt idx="3">
                  <c:v>Imipenem</c:v>
                </c:pt>
                <c:pt idx="4">
                  <c:v>Meropenem</c:v>
                </c:pt>
              </c:strCache>
            </c:strRef>
          </c:xVal>
          <c:yVal>
            <c:numRef>
              <c:f>Scores!$B$8:$F$8</c:f>
              <c:numCache>
                <c:formatCode>0.000</c:formatCode>
                <c:ptCount val="5"/>
                <c:pt idx="0">
                  <c:v>1278.532064</c:v>
                </c:pt>
                <c:pt idx="1">
                  <c:v>0.61431635728844614</c:v>
                </c:pt>
                <c:pt idx="2">
                  <c:v>10.728703376382887</c:v>
                </c:pt>
                <c:pt idx="3">
                  <c:v>184.794195</c:v>
                </c:pt>
                <c:pt idx="4">
                  <c:v>158.21358315398976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CBF-4CE2-8775-B23E6FC68D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246832"/>
        <c:axId val="280245392"/>
      </c:scatterChart>
      <c:valAx>
        <c:axId val="280246832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majorTickMark val="out"/>
        <c:minorTickMark val="none"/>
        <c:tickLblPos val="nextTo"/>
        <c:crossAx val="280245392"/>
        <c:crosses val="autoZero"/>
        <c:crossBetween val="midCat"/>
      </c:valAx>
      <c:valAx>
        <c:axId val="280245392"/>
        <c:scaling>
          <c:logBase val="10"/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.000" sourceLinked="1"/>
        <c:majorTickMark val="out"/>
        <c:minorTickMark val="none"/>
        <c:tickLblPos val="nextTo"/>
        <c:crossAx val="280246832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244198</xdr:colOff>
      <xdr:row>1</xdr:row>
      <xdr:rowOff>177956</xdr:rowOff>
    </xdr:from>
    <xdr:to>
      <xdr:col>14</xdr:col>
      <xdr:colOff>422547</xdr:colOff>
      <xdr:row>30</xdr:row>
      <xdr:rowOff>44684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CD852DC-ABD6-16DB-ACAD-87AD5827AA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B5AE0-BA6D-4E43-B311-10CCF9A1353C}">
  <dimension ref="A1:Z50"/>
  <sheetViews>
    <sheetView topLeftCell="B1" zoomScaleNormal="100" workbookViewId="0">
      <selection activeCell="X23" sqref="X23"/>
    </sheetView>
  </sheetViews>
  <sheetFormatPr defaultRowHeight="15" x14ac:dyDescent="0.25"/>
  <cols>
    <col min="1" max="1" width="43.28515625" bestFit="1" customWidth="1"/>
    <col min="2" max="3" width="11.7109375" bestFit="1" customWidth="1"/>
    <col min="4" max="4" width="10.42578125" bestFit="1" customWidth="1"/>
    <col min="5" max="5" width="11.42578125" bestFit="1" customWidth="1"/>
    <col min="6" max="6" width="11.7109375" bestFit="1" customWidth="1"/>
    <col min="8" max="8" width="22" bestFit="1" customWidth="1"/>
    <col min="9" max="12" width="10.5703125" bestFit="1" customWidth="1"/>
    <col min="13" max="13" width="10" bestFit="1" customWidth="1"/>
    <col min="15" max="15" width="7.28515625" bestFit="1" customWidth="1"/>
    <col min="16" max="16" width="7.5703125" bestFit="1" customWidth="1"/>
    <col min="19" max="19" width="11" bestFit="1" customWidth="1"/>
    <col min="26" max="26" width="13.28515625" bestFit="1" customWidth="1"/>
  </cols>
  <sheetData>
    <row r="1" spans="1:26" x14ac:dyDescent="0.25">
      <c r="A1" s="1" t="s">
        <v>0</v>
      </c>
      <c r="B1" s="17" t="s">
        <v>30</v>
      </c>
      <c r="C1" s="17"/>
      <c r="D1" s="17"/>
      <c r="E1" s="17"/>
      <c r="F1" s="17"/>
      <c r="H1" s="1" t="s">
        <v>29</v>
      </c>
      <c r="I1" s="17" t="s">
        <v>28</v>
      </c>
      <c r="J1" s="17"/>
      <c r="K1" s="17"/>
      <c r="L1" s="17"/>
      <c r="M1" s="17"/>
      <c r="N1" s="1"/>
      <c r="O1" s="17" t="s">
        <v>27</v>
      </c>
      <c r="P1" s="17"/>
      <c r="Q1" s="17"/>
      <c r="R1" s="17"/>
      <c r="S1" s="17"/>
      <c r="U1" s="17" t="s">
        <v>31</v>
      </c>
      <c r="V1" s="17"/>
      <c r="W1" s="17"/>
      <c r="X1" s="17"/>
      <c r="Y1" s="17"/>
      <c r="Z1" s="1" t="s">
        <v>32</v>
      </c>
    </row>
    <row r="2" spans="1:26" x14ac:dyDescent="0.25">
      <c r="B2" s="1" t="s">
        <v>2</v>
      </c>
      <c r="C2" s="1" t="s">
        <v>3</v>
      </c>
      <c r="D2" s="1" t="s">
        <v>4</v>
      </c>
      <c r="E2" s="1" t="s">
        <v>25</v>
      </c>
      <c r="F2" s="1" t="s">
        <v>26</v>
      </c>
      <c r="G2" s="1"/>
      <c r="I2" s="1" t="s">
        <v>2</v>
      </c>
      <c r="J2" s="1" t="s">
        <v>3</v>
      </c>
      <c r="K2" s="1" t="s">
        <v>4</v>
      </c>
      <c r="L2" s="1" t="s">
        <v>25</v>
      </c>
      <c r="M2" s="1" t="s">
        <v>26</v>
      </c>
      <c r="O2" s="1" t="s">
        <v>2</v>
      </c>
      <c r="P2" s="1" t="s">
        <v>3</v>
      </c>
      <c r="Q2" s="1" t="s">
        <v>4</v>
      </c>
      <c r="R2" s="1" t="s">
        <v>25</v>
      </c>
      <c r="S2" s="1" t="s">
        <v>26</v>
      </c>
      <c r="U2" s="1" t="s">
        <v>2</v>
      </c>
      <c r="V2" s="1" t="s">
        <v>3</v>
      </c>
      <c r="W2" s="1" t="s">
        <v>4</v>
      </c>
      <c r="X2" s="1" t="s">
        <v>25</v>
      </c>
      <c r="Y2" s="1" t="s">
        <v>26</v>
      </c>
      <c r="Z2" s="1" t="s">
        <v>33</v>
      </c>
    </row>
    <row r="3" spans="1:26" x14ac:dyDescent="0.25">
      <c r="A3" t="s">
        <v>6</v>
      </c>
      <c r="B3" s="3">
        <v>1408.6543999999999</v>
      </c>
      <c r="C3" s="3">
        <v>2488.3782000000001</v>
      </c>
      <c r="D3" s="3">
        <v>1815.1138000000001</v>
      </c>
      <c r="E3" s="3">
        <v>3289.4218999999998</v>
      </c>
      <c r="F3" s="3">
        <v>2534.6482000000001</v>
      </c>
      <c r="H3" s="1">
        <v>350.11750000000001</v>
      </c>
      <c r="I3" s="3">
        <v>350.11908</v>
      </c>
      <c r="J3" s="3">
        <v>350.12087000000002</v>
      </c>
      <c r="K3" s="3">
        <v>350.11160000000001</v>
      </c>
      <c r="L3" s="3">
        <v>350.11518000000001</v>
      </c>
      <c r="M3" s="3">
        <v>350.12250999999998</v>
      </c>
      <c r="O3" s="4">
        <f>(I3-H3)/H3*10^6</f>
        <v>4.5127707126605285</v>
      </c>
      <c r="P3" s="4">
        <f>(J3-H3)/H3*10^6</f>
        <v>9.6253400644585909</v>
      </c>
      <c r="Q3" s="4">
        <f>(K3-H3)/H3*10^6</f>
        <v>-16.851485572691761</v>
      </c>
      <c r="R3" s="4">
        <f>(L3-H3)/H3*10^6</f>
        <v>-6.6263468692579925</v>
      </c>
      <c r="S3" s="4">
        <f>(M3-H3)/H3*10^6</f>
        <v>14.309481816733539</v>
      </c>
      <c r="U3" s="4">
        <f>B4/B3</f>
        <v>7.0989733180828465E-4</v>
      </c>
      <c r="V3" s="4">
        <f>C4/C3</f>
        <v>1.4229765796855156E-3</v>
      </c>
      <c r="W3" s="4">
        <f>D4/D3</f>
        <v>5.509296441909042E-4</v>
      </c>
      <c r="X3" s="4">
        <f>E4/E3</f>
        <v>1.8362836339114786E-3</v>
      </c>
      <c r="Y3" s="4">
        <f>F4/F3</f>
        <v>3.9453206957872891E-4</v>
      </c>
      <c r="Z3" s="4">
        <f>AVERAGE(U3:Y3)</f>
        <v>9.8292385183498246E-4</v>
      </c>
    </row>
    <row r="4" spans="1:26" x14ac:dyDescent="0.25">
      <c r="A4" t="s">
        <v>5</v>
      </c>
      <c r="B4" s="3">
        <v>1</v>
      </c>
      <c r="C4" s="3">
        <v>3.5409039</v>
      </c>
      <c r="D4" s="3">
        <v>1</v>
      </c>
      <c r="E4" s="3">
        <v>6.0403115999999999</v>
      </c>
      <c r="F4" s="3">
        <v>1</v>
      </c>
      <c r="H4" s="1">
        <v>324.13819999999998</v>
      </c>
      <c r="I4" s="3">
        <v>0</v>
      </c>
      <c r="J4" s="3">
        <v>324.13810999999998</v>
      </c>
      <c r="K4" s="3">
        <v>0</v>
      </c>
      <c r="L4" s="3">
        <v>324.13443999999998</v>
      </c>
      <c r="M4" s="3">
        <v>0</v>
      </c>
      <c r="O4" s="4">
        <v>0</v>
      </c>
      <c r="P4" s="4">
        <f>(J4-H4)/H4*10^6</f>
        <v>-0.27765934407035492</v>
      </c>
      <c r="Q4" s="4">
        <v>0</v>
      </c>
      <c r="R4" s="4">
        <f>(L4-H4)/H4*10^6</f>
        <v>-11.599990374475343</v>
      </c>
      <c r="S4" s="4">
        <v>0</v>
      </c>
      <c r="U4" s="4"/>
      <c r="V4" s="4"/>
      <c r="W4" s="4"/>
      <c r="X4" s="4"/>
      <c r="Y4" s="4"/>
      <c r="Z4" s="4"/>
    </row>
    <row r="5" spans="1:26" x14ac:dyDescent="0.25">
      <c r="B5" s="3"/>
      <c r="C5" s="3"/>
      <c r="D5" s="3"/>
      <c r="E5" s="3"/>
      <c r="F5" s="3"/>
      <c r="H5" s="1"/>
      <c r="I5" s="3"/>
      <c r="J5" s="3"/>
      <c r="K5" s="3"/>
      <c r="L5" s="3"/>
      <c r="M5" s="3"/>
      <c r="O5" s="4"/>
      <c r="P5" s="4"/>
      <c r="Q5" s="4"/>
      <c r="R5" s="4"/>
      <c r="S5" s="4"/>
      <c r="U5" s="4"/>
      <c r="V5" s="4"/>
      <c r="W5" s="4"/>
      <c r="X5" s="4"/>
      <c r="Y5" s="4"/>
      <c r="Z5" s="4"/>
    </row>
    <row r="6" spans="1:26" x14ac:dyDescent="0.25">
      <c r="A6" t="s">
        <v>7</v>
      </c>
      <c r="B6" s="3">
        <v>293.76378999999997</v>
      </c>
      <c r="C6" s="3">
        <v>485.96730000000002</v>
      </c>
      <c r="D6" s="3">
        <v>325.12173000000001</v>
      </c>
      <c r="E6" s="3">
        <v>592.56452000000002</v>
      </c>
      <c r="F6" s="3">
        <v>566.95524999999998</v>
      </c>
      <c r="H6" s="1">
        <v>348.10180000000003</v>
      </c>
      <c r="I6" s="3">
        <v>348.10365000000002</v>
      </c>
      <c r="J6" s="3">
        <v>348.10352999999998</v>
      </c>
      <c r="K6" s="3">
        <v>348.09640999999999</v>
      </c>
      <c r="L6" s="3">
        <v>348.10007000000002</v>
      </c>
      <c r="M6" s="3">
        <v>348.10762</v>
      </c>
      <c r="O6" s="4">
        <f t="shared" ref="O6:O49" si="0">(I6-H6)/H6*10^6</f>
        <v>5.3145372991187037</v>
      </c>
      <c r="P6" s="4">
        <f t="shared" ref="P6:P49" si="1">(J6-H6)/H6*10^6</f>
        <v>4.9698105552808682</v>
      </c>
      <c r="Q6" s="4">
        <f t="shared" ref="Q6:Q49" si="2">(K6-H6)/H6*10^6</f>
        <v>-15.483976239232256</v>
      </c>
      <c r="R6" s="4">
        <f>(L6-H6)/H6*10^6</f>
        <v>-4.9698105554441634</v>
      </c>
      <c r="S6" s="4">
        <f>(M6-H6)/H6*10^6</f>
        <v>16.719247070746299</v>
      </c>
      <c r="U6" s="4">
        <f>B7/B6</f>
        <v>3.4040955149713995E-3</v>
      </c>
      <c r="V6" s="4">
        <f t="shared" ref="V6:Y15" si="3">C7/C6</f>
        <v>2.0577516223828228E-3</v>
      </c>
      <c r="W6" s="4">
        <f t="shared" si="3"/>
        <v>3.0757710350520096E-3</v>
      </c>
      <c r="X6" s="4">
        <f t="shared" si="3"/>
        <v>1.6875799448809389E-3</v>
      </c>
      <c r="Y6" s="4">
        <f t="shared" si="3"/>
        <v>1.7638076373752603E-3</v>
      </c>
      <c r="Z6" s="4">
        <f t="shared" ref="Z6:Z15" si="4">AVERAGE(U6:Y6)</f>
        <v>2.3978011509324859E-3</v>
      </c>
    </row>
    <row r="7" spans="1:26" x14ac:dyDescent="0.25">
      <c r="A7" t="s">
        <v>8</v>
      </c>
      <c r="B7" s="3">
        <v>1</v>
      </c>
      <c r="C7" s="3">
        <v>1</v>
      </c>
      <c r="D7" s="3">
        <v>1</v>
      </c>
      <c r="E7" s="3">
        <v>1</v>
      </c>
      <c r="F7" s="3">
        <v>1</v>
      </c>
      <c r="H7" s="1">
        <v>322.1225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O7" s="4">
        <v>0</v>
      </c>
      <c r="P7" s="4">
        <v>0</v>
      </c>
      <c r="Q7" s="4">
        <v>0</v>
      </c>
      <c r="R7" s="4">
        <v>0</v>
      </c>
      <c r="S7" s="4">
        <v>0</v>
      </c>
      <c r="U7" s="4"/>
      <c r="V7" s="4"/>
      <c r="W7" s="4"/>
      <c r="X7" s="4"/>
      <c r="Y7" s="4"/>
      <c r="Z7" s="4"/>
    </row>
    <row r="8" spans="1:26" x14ac:dyDescent="0.25">
      <c r="B8" s="3"/>
      <c r="C8" s="3"/>
      <c r="D8" s="3"/>
      <c r="E8" s="3"/>
      <c r="F8" s="3"/>
      <c r="H8" s="1"/>
      <c r="I8" s="3"/>
      <c r="J8" s="3"/>
      <c r="K8" s="3"/>
      <c r="L8" s="3"/>
      <c r="M8" s="3"/>
      <c r="O8" s="4"/>
      <c r="P8" s="4"/>
      <c r="Q8" s="4"/>
      <c r="R8" s="4"/>
      <c r="S8" s="4"/>
      <c r="U8" s="4"/>
      <c r="V8" s="4"/>
      <c r="W8" s="4"/>
      <c r="X8" s="4"/>
      <c r="Y8" s="4"/>
      <c r="Z8" s="4"/>
    </row>
    <row r="9" spans="1:26" x14ac:dyDescent="0.25">
      <c r="A9" t="s">
        <v>9</v>
      </c>
      <c r="B9" s="3">
        <v>374.35674999999998</v>
      </c>
      <c r="C9" s="3">
        <v>196.41795999999999</v>
      </c>
      <c r="D9" s="3">
        <v>38.339422999999996</v>
      </c>
      <c r="E9" s="3">
        <v>158.31800999999999</v>
      </c>
      <c r="F9" s="3">
        <v>1033.1143</v>
      </c>
      <c r="H9" s="1">
        <v>421.1216</v>
      </c>
      <c r="I9" s="3">
        <v>421.12281999999999</v>
      </c>
      <c r="J9" s="3">
        <v>421.12439999999998</v>
      </c>
      <c r="K9" s="3">
        <v>421.11306999999999</v>
      </c>
      <c r="L9" s="3">
        <v>421.11993999999999</v>
      </c>
      <c r="M9" s="3">
        <v>421.12716</v>
      </c>
      <c r="O9" s="4">
        <f t="shared" si="0"/>
        <v>2.8970254672031563</v>
      </c>
      <c r="P9" s="4">
        <f t="shared" si="1"/>
        <v>6.6489109083439644</v>
      </c>
      <c r="Q9" s="4">
        <f t="shared" si="2"/>
        <v>-20.255432160229908</v>
      </c>
      <c r="R9" s="4">
        <f>(L9-H9)/H9*10^6</f>
        <v>-3.9418543242980548</v>
      </c>
      <c r="S9" s="4">
        <f>(M9-H9)/H9*10^6</f>
        <v>13.202837375244286</v>
      </c>
      <c r="U9" s="4">
        <f t="shared" ref="U9:U15" si="5">B10/B9</f>
        <v>2.6712487486869143E-3</v>
      </c>
      <c r="V9" s="4">
        <f t="shared" si="3"/>
        <v>5.0911841259322728E-3</v>
      </c>
      <c r="W9" s="4">
        <f t="shared" si="3"/>
        <v>2.6082812983387885E-2</v>
      </c>
      <c r="X9" s="4">
        <f t="shared" si="3"/>
        <v>6.3164007683017241E-3</v>
      </c>
      <c r="Y9" s="4">
        <f t="shared" si="3"/>
        <v>9.6794710904688863E-4</v>
      </c>
      <c r="Z9" s="4">
        <f t="shared" si="4"/>
        <v>8.2259187470711363E-3</v>
      </c>
    </row>
    <row r="10" spans="1:26" x14ac:dyDescent="0.25">
      <c r="A10" t="s">
        <v>10</v>
      </c>
      <c r="B10" s="3">
        <v>1</v>
      </c>
      <c r="C10" s="3">
        <v>1</v>
      </c>
      <c r="D10" s="3">
        <v>1</v>
      </c>
      <c r="E10" s="3">
        <v>1</v>
      </c>
      <c r="F10" s="3">
        <v>1</v>
      </c>
      <c r="H10" s="1">
        <v>395.14229999999998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U10" s="4"/>
      <c r="V10" s="4"/>
      <c r="W10" s="4"/>
      <c r="X10" s="4"/>
      <c r="Y10" s="4"/>
      <c r="Z10" s="4"/>
    </row>
    <row r="11" spans="1:26" x14ac:dyDescent="0.25">
      <c r="B11" s="24"/>
      <c r="C11" s="24"/>
      <c r="D11" s="24"/>
      <c r="E11" s="24"/>
      <c r="F11" s="24"/>
      <c r="G11" s="25"/>
      <c r="H11" s="1"/>
      <c r="I11" s="24"/>
      <c r="J11" s="24"/>
      <c r="K11" s="24"/>
      <c r="L11" s="24"/>
      <c r="M11" s="24"/>
      <c r="O11" s="4"/>
      <c r="P11" s="4"/>
      <c r="Q11" s="4"/>
      <c r="R11" s="4"/>
      <c r="S11" s="4"/>
      <c r="U11" s="4"/>
      <c r="V11" s="4"/>
      <c r="W11" s="4"/>
      <c r="X11" s="4"/>
      <c r="Y11" s="4"/>
      <c r="Z11" s="4"/>
    </row>
    <row r="12" spans="1:26" x14ac:dyDescent="0.25">
      <c r="A12" t="s">
        <v>11</v>
      </c>
      <c r="B12" s="26">
        <v>32.758648999999998</v>
      </c>
      <c r="C12" s="26">
        <v>46.073990000000002</v>
      </c>
      <c r="D12" s="26">
        <v>601.84771999999998</v>
      </c>
      <c r="E12" s="26">
        <v>459.13101</v>
      </c>
      <c r="F12" s="27">
        <v>1</v>
      </c>
      <c r="G12" s="28"/>
      <c r="H12" s="21">
        <v>300.10180000000003</v>
      </c>
      <c r="I12" s="26">
        <v>300.10354000000001</v>
      </c>
      <c r="J12" s="26">
        <v>300.10595999999998</v>
      </c>
      <c r="K12" s="26">
        <v>300.09789999999998</v>
      </c>
      <c r="L12" s="26">
        <v>300.09976</v>
      </c>
      <c r="M12" s="27">
        <v>0</v>
      </c>
      <c r="O12" s="4">
        <f t="shared" si="0"/>
        <v>5.7980325342395993</v>
      </c>
      <c r="P12" s="4">
        <f t="shared" si="1"/>
        <v>13.861962840463464</v>
      </c>
      <c r="Q12" s="4">
        <f t="shared" si="2"/>
        <v>-12.995590163218617</v>
      </c>
      <c r="R12" s="4">
        <f>(L12-H12)/H12*10^6</f>
        <v>-6.7976933161422091</v>
      </c>
      <c r="S12" s="4">
        <v>0</v>
      </c>
      <c r="U12" s="4">
        <f t="shared" si="5"/>
        <v>3.052628940833305E-2</v>
      </c>
      <c r="V12" s="4">
        <f t="shared" si="3"/>
        <v>0.27776641441299094</v>
      </c>
      <c r="W12" s="4">
        <f t="shared" si="3"/>
        <v>1.8882680157033743E-2</v>
      </c>
      <c r="X12" s="4">
        <f t="shared" si="3"/>
        <v>2.1780275743082567E-3</v>
      </c>
      <c r="Y12" s="4">
        <v>1</v>
      </c>
      <c r="Z12" s="4">
        <f t="shared" si="4"/>
        <v>0.26587068231053318</v>
      </c>
    </row>
    <row r="13" spans="1:26" x14ac:dyDescent="0.25">
      <c r="A13" t="s">
        <v>12</v>
      </c>
      <c r="B13" s="26">
        <v>1</v>
      </c>
      <c r="C13" s="26">
        <v>12.797807000000001</v>
      </c>
      <c r="D13" s="26">
        <v>11.364497999999999</v>
      </c>
      <c r="E13" s="26">
        <v>1</v>
      </c>
      <c r="F13" s="27">
        <v>1</v>
      </c>
      <c r="G13" s="28"/>
      <c r="H13" s="21">
        <v>274.1225</v>
      </c>
      <c r="I13" s="26">
        <v>0</v>
      </c>
      <c r="J13" s="26">
        <v>274.12475999999998</v>
      </c>
      <c r="K13" s="26">
        <v>274.11766</v>
      </c>
      <c r="L13" s="26">
        <v>0</v>
      </c>
      <c r="M13" s="27">
        <v>0</v>
      </c>
      <c r="O13" s="4">
        <v>0</v>
      </c>
      <c r="P13" s="4">
        <f t="shared" si="1"/>
        <v>8.2444892337491105</v>
      </c>
      <c r="Q13" s="4">
        <f t="shared" si="2"/>
        <v>-17.656339775106055</v>
      </c>
      <c r="R13" s="4">
        <v>0</v>
      </c>
      <c r="S13" s="4">
        <v>0</v>
      </c>
      <c r="U13" s="4"/>
      <c r="V13" s="4"/>
      <c r="W13" s="4"/>
      <c r="X13" s="4"/>
      <c r="Y13" s="4"/>
      <c r="Z13" s="4"/>
    </row>
    <row r="14" spans="1:26" x14ac:dyDescent="0.25">
      <c r="B14" s="26"/>
      <c r="C14" s="26"/>
      <c r="D14" s="26"/>
      <c r="E14" s="26"/>
      <c r="F14" s="26"/>
      <c r="G14" s="28"/>
      <c r="H14" s="21"/>
      <c r="I14" s="26"/>
      <c r="J14" s="26"/>
      <c r="K14" s="26"/>
      <c r="L14" s="26"/>
      <c r="M14" s="26"/>
      <c r="O14" s="4"/>
      <c r="P14" s="4"/>
      <c r="Q14" s="4"/>
      <c r="R14" s="4"/>
      <c r="S14" s="4"/>
      <c r="U14" s="4"/>
      <c r="V14" s="4"/>
      <c r="W14" s="4"/>
      <c r="X14" s="4"/>
      <c r="Y14" s="4"/>
      <c r="Z14" s="4"/>
    </row>
    <row r="15" spans="1:26" x14ac:dyDescent="0.25">
      <c r="A15" t="s">
        <v>13</v>
      </c>
      <c r="B15" s="26">
        <v>5792.9593999999997</v>
      </c>
      <c r="C15" s="26">
        <v>485.96730000000002</v>
      </c>
      <c r="D15" s="26">
        <v>1857.9862000000001</v>
      </c>
      <c r="E15" s="26">
        <v>2141.2579999999998</v>
      </c>
      <c r="F15" s="26">
        <v>4157.1688999999997</v>
      </c>
      <c r="G15" s="28"/>
      <c r="H15" s="21">
        <v>384.15929999999997</v>
      </c>
      <c r="I15" s="26">
        <v>384.16095000000001</v>
      </c>
      <c r="J15" s="26">
        <v>384.16257000000002</v>
      </c>
      <c r="K15" s="26">
        <v>384.15372000000002</v>
      </c>
      <c r="L15" s="26">
        <v>384.15804000000003</v>
      </c>
      <c r="M15" s="26">
        <v>384.16455999999999</v>
      </c>
      <c r="O15" s="4">
        <f t="shared" si="0"/>
        <v>4.2950932075328216</v>
      </c>
      <c r="P15" s="4">
        <f t="shared" si="1"/>
        <v>8.5120938111954683</v>
      </c>
      <c r="Q15" s="4">
        <f t="shared" si="2"/>
        <v>-14.525224301356701</v>
      </c>
      <c r="R15" s="4">
        <f>(L15-H15)/H15*10^6</f>
        <v>-3.2798893582563116</v>
      </c>
      <c r="S15" s="4">
        <f>(M15-H15)/H15*10^6</f>
        <v>13.692236527974559</v>
      </c>
      <c r="U15" s="4">
        <f t="shared" si="5"/>
        <v>8.373003615388708E-4</v>
      </c>
      <c r="V15" s="4">
        <f t="shared" si="3"/>
        <v>2.0577516223828228E-3</v>
      </c>
      <c r="W15" s="4">
        <f t="shared" si="3"/>
        <v>6.7540404767268986E-3</v>
      </c>
      <c r="X15" s="4">
        <f t="shared" si="3"/>
        <v>1.2775149935224994E-2</v>
      </c>
      <c r="Y15" s="4">
        <f t="shared" si="3"/>
        <v>2.3296422235815342E-3</v>
      </c>
      <c r="Z15" s="4">
        <f t="shared" si="4"/>
        <v>4.9507769238910249E-3</v>
      </c>
    </row>
    <row r="16" spans="1:26" x14ac:dyDescent="0.25">
      <c r="A16" t="s">
        <v>14</v>
      </c>
      <c r="B16" s="26">
        <v>4.850447</v>
      </c>
      <c r="C16" s="26">
        <v>1</v>
      </c>
      <c r="D16" s="26">
        <v>12.548914</v>
      </c>
      <c r="E16" s="26">
        <v>27.354892</v>
      </c>
      <c r="F16" s="26">
        <v>9.6847162000000004</v>
      </c>
      <c r="G16" s="28"/>
      <c r="H16" s="21">
        <v>358.18009999999998</v>
      </c>
      <c r="I16" s="26">
        <v>358.17703</v>
      </c>
      <c r="J16" s="26">
        <v>1</v>
      </c>
      <c r="K16" s="26">
        <v>358.17203000000001</v>
      </c>
      <c r="L16" s="26">
        <v>358.17664000000002</v>
      </c>
      <c r="M16" s="26">
        <v>358.18475000000001</v>
      </c>
      <c r="O16" s="4">
        <f t="shared" si="0"/>
        <v>-8.5711071050002499</v>
      </c>
      <c r="P16" s="4">
        <v>0</v>
      </c>
      <c r="Q16" s="4">
        <f t="shared" si="2"/>
        <v>-22.530564930813163</v>
      </c>
      <c r="R16" s="4">
        <f>(L16-H16)/H16*10^6</f>
        <v>-9.6599448153635095</v>
      </c>
      <c r="S16" s="4">
        <f>(M16-H16)/H16*10^6</f>
        <v>12.982295778091711</v>
      </c>
    </row>
    <row r="17" spans="1:19" x14ac:dyDescent="0.25"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O17" s="3"/>
      <c r="P17" s="3"/>
      <c r="Q17" s="3"/>
      <c r="R17" s="3"/>
      <c r="S17" s="3"/>
    </row>
    <row r="18" spans="1:19" x14ac:dyDescent="0.25">
      <c r="A18" s="1" t="s">
        <v>1</v>
      </c>
      <c r="B18" s="22" t="s">
        <v>30</v>
      </c>
      <c r="C18" s="22"/>
      <c r="D18" s="22"/>
      <c r="E18" s="22"/>
      <c r="F18" s="22"/>
      <c r="G18" s="28"/>
      <c r="H18" s="21" t="s">
        <v>29</v>
      </c>
      <c r="I18" s="22" t="s">
        <v>28</v>
      </c>
      <c r="J18" s="22"/>
      <c r="K18" s="22"/>
      <c r="L18" s="22"/>
      <c r="M18" s="22"/>
      <c r="O18" s="17" t="s">
        <v>27</v>
      </c>
      <c r="P18" s="17"/>
      <c r="Q18" s="17"/>
      <c r="R18" s="17"/>
      <c r="S18" s="17"/>
    </row>
    <row r="19" spans="1:19" x14ac:dyDescent="0.25">
      <c r="A19" s="1"/>
      <c r="B19" s="23" t="s">
        <v>2</v>
      </c>
      <c r="C19" s="23" t="s">
        <v>3</v>
      </c>
      <c r="D19" s="23" t="s">
        <v>4</v>
      </c>
      <c r="E19" s="21" t="s">
        <v>25</v>
      </c>
      <c r="F19" s="21" t="s">
        <v>26</v>
      </c>
      <c r="G19" s="28"/>
      <c r="H19" s="28"/>
      <c r="I19" s="21" t="s">
        <v>2</v>
      </c>
      <c r="J19" s="21" t="s">
        <v>3</v>
      </c>
      <c r="K19" s="21" t="s">
        <v>4</v>
      </c>
      <c r="L19" s="21" t="s">
        <v>25</v>
      </c>
      <c r="M19" s="21" t="s">
        <v>26</v>
      </c>
      <c r="O19" s="1" t="s">
        <v>2</v>
      </c>
      <c r="P19" s="1" t="s">
        <v>3</v>
      </c>
      <c r="Q19" s="1" t="s">
        <v>4</v>
      </c>
      <c r="R19" s="1" t="s">
        <v>25</v>
      </c>
      <c r="S19" s="1" t="s">
        <v>26</v>
      </c>
    </row>
    <row r="20" spans="1:19" x14ac:dyDescent="0.25">
      <c r="A20" t="s">
        <v>15</v>
      </c>
      <c r="B20" s="26">
        <v>513.33011999999997</v>
      </c>
      <c r="C20" s="26">
        <v>378.98556000000002</v>
      </c>
      <c r="D20" s="26">
        <v>268.63096999999999</v>
      </c>
      <c r="E20" s="26">
        <v>402.17547999999999</v>
      </c>
      <c r="F20" s="26">
        <v>101.21526</v>
      </c>
      <c r="G20" s="28"/>
      <c r="H20" s="21">
        <v>372.0994</v>
      </c>
      <c r="I20" s="26">
        <v>372.10052999999999</v>
      </c>
      <c r="J20" s="26">
        <v>372.10138000000001</v>
      </c>
      <c r="K20" s="26">
        <v>372.09217000000001</v>
      </c>
      <c r="L20" s="26">
        <v>372.09613999999999</v>
      </c>
      <c r="M20" s="26">
        <v>372.10518000000002</v>
      </c>
      <c r="O20" s="4">
        <f t="shared" si="0"/>
        <v>3.0368229564175464</v>
      </c>
      <c r="P20" s="4">
        <f t="shared" si="1"/>
        <v>5.3211588086495203</v>
      </c>
      <c r="Q20" s="4">
        <f t="shared" si="2"/>
        <v>-19.430292013351117</v>
      </c>
      <c r="R20" s="4">
        <f>(L20-H20)/H20*10^6</f>
        <v>-8.7610998566823461</v>
      </c>
      <c r="S20" s="4">
        <f>(M20-H20)/H20*10^6</f>
        <v>15.533483794963555</v>
      </c>
    </row>
    <row r="21" spans="1:19" x14ac:dyDescent="0.25">
      <c r="A21" t="s">
        <v>16</v>
      </c>
      <c r="B21" s="26">
        <v>1</v>
      </c>
      <c r="C21" s="26">
        <v>1</v>
      </c>
      <c r="D21" s="26">
        <v>1</v>
      </c>
      <c r="E21" s="26">
        <v>1</v>
      </c>
      <c r="F21" s="26">
        <v>1</v>
      </c>
      <c r="G21" s="28"/>
      <c r="H21" s="21">
        <v>346.12009999999998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</row>
    <row r="22" spans="1:19" x14ac:dyDescent="0.25">
      <c r="B22" s="26"/>
      <c r="C22" s="26"/>
      <c r="D22" s="26"/>
      <c r="E22" s="26"/>
      <c r="F22" s="26"/>
      <c r="G22" s="28"/>
      <c r="H22" s="21"/>
      <c r="I22" s="26"/>
      <c r="J22" s="26"/>
      <c r="K22" s="26"/>
      <c r="L22" s="26"/>
      <c r="M22" s="26"/>
      <c r="O22" s="4"/>
      <c r="P22" s="4"/>
      <c r="Q22" s="4"/>
      <c r="R22" s="4"/>
      <c r="S22" s="4"/>
    </row>
    <row r="23" spans="1:19" x14ac:dyDescent="0.25">
      <c r="A23" t="s">
        <v>17</v>
      </c>
      <c r="B23" s="26">
        <v>743.56150000000002</v>
      </c>
      <c r="C23" s="26">
        <v>792.54836</v>
      </c>
      <c r="D23" s="26">
        <v>676.03538000000003</v>
      </c>
      <c r="E23" s="26">
        <v>671.95187999999996</v>
      </c>
      <c r="F23" s="26">
        <v>234.33662000000001</v>
      </c>
      <c r="G23" s="28"/>
      <c r="H23" s="21">
        <v>370.08370000000002</v>
      </c>
      <c r="I23" s="26">
        <v>370.08544999999998</v>
      </c>
      <c r="J23" s="26">
        <v>370.08638999999999</v>
      </c>
      <c r="K23" s="26">
        <v>370.07745999999997</v>
      </c>
      <c r="L23" s="26">
        <v>370.08228000000003</v>
      </c>
      <c r="M23" s="26">
        <v>370.08909</v>
      </c>
      <c r="O23" s="4">
        <f t="shared" si="0"/>
        <v>4.7286600300381183</v>
      </c>
      <c r="P23" s="4">
        <f t="shared" si="1"/>
        <v>7.2686259891283234</v>
      </c>
      <c r="Q23" s="4">
        <f t="shared" si="2"/>
        <v>-16.861050621921432</v>
      </c>
      <c r="R23" s="4">
        <f>(L23-H23)/H23*10^6</f>
        <v>-3.8369698530250864</v>
      </c>
      <c r="S23" s="4">
        <f>(M23-H23)/H23*10^6</f>
        <v>14.56427289280002</v>
      </c>
    </row>
    <row r="24" spans="1:19" x14ac:dyDescent="0.25">
      <c r="A24" t="s">
        <v>18</v>
      </c>
      <c r="B24" s="26">
        <v>1</v>
      </c>
      <c r="C24" s="26">
        <v>1</v>
      </c>
      <c r="D24" s="27">
        <v>39.694535000000002</v>
      </c>
      <c r="E24" s="27">
        <v>3.9332185000000002</v>
      </c>
      <c r="F24" s="27">
        <v>10.617027</v>
      </c>
      <c r="G24" s="28"/>
      <c r="H24" s="21">
        <v>344.10449999999997</v>
      </c>
      <c r="I24" s="26">
        <v>0</v>
      </c>
      <c r="J24" s="26">
        <v>0</v>
      </c>
      <c r="K24" s="27">
        <v>344.15670999999998</v>
      </c>
      <c r="L24" s="27">
        <v>344.09014000000002</v>
      </c>
      <c r="M24" s="27">
        <v>344.09174000000002</v>
      </c>
      <c r="O24" s="4">
        <v>0</v>
      </c>
      <c r="P24" s="4">
        <v>0</v>
      </c>
      <c r="Q24" s="4">
        <f t="shared" si="2"/>
        <v>151.72716427713766</v>
      </c>
      <c r="R24" s="4">
        <f>(L24-H24)/H24*10^6</f>
        <v>-41.731508887427346</v>
      </c>
      <c r="S24" s="4">
        <f>(M24-H24)/H24*10^6</f>
        <v>-37.081758593559435</v>
      </c>
    </row>
    <row r="25" spans="1:19" x14ac:dyDescent="0.25">
      <c r="B25" s="26"/>
      <c r="C25" s="26"/>
      <c r="D25" s="26"/>
      <c r="E25" s="26"/>
      <c r="F25" s="26"/>
      <c r="G25" s="28"/>
      <c r="H25" s="21"/>
      <c r="I25" s="26"/>
      <c r="J25" s="26"/>
      <c r="K25" s="26"/>
      <c r="L25" s="26"/>
      <c r="M25" s="26"/>
      <c r="O25" s="4"/>
      <c r="P25" s="4"/>
      <c r="Q25" s="4"/>
      <c r="R25" s="4"/>
      <c r="S25" s="4"/>
    </row>
    <row r="26" spans="1:19" x14ac:dyDescent="0.25">
      <c r="A26" t="s">
        <v>19</v>
      </c>
      <c r="B26" s="26">
        <v>32.854373000000002</v>
      </c>
      <c r="C26" s="26">
        <v>67.995205999999996</v>
      </c>
      <c r="D26" s="26">
        <v>17.236785999999999</v>
      </c>
      <c r="E26" s="26">
        <v>26.977685999999999</v>
      </c>
      <c r="F26" s="26">
        <v>16.582543999999999</v>
      </c>
      <c r="G26" s="28"/>
      <c r="H26" s="21">
        <v>443.1035</v>
      </c>
      <c r="I26" s="26">
        <v>443.10415999999998</v>
      </c>
      <c r="J26" s="26">
        <v>443.10726</v>
      </c>
      <c r="K26" s="26">
        <v>443.09476999999998</v>
      </c>
      <c r="L26" s="26">
        <v>443.10262</v>
      </c>
      <c r="M26" s="26">
        <v>443.10892999999999</v>
      </c>
      <c r="O26" s="4">
        <f t="shared" si="0"/>
        <v>1.4894939895128776</v>
      </c>
      <c r="P26" s="4">
        <f t="shared" si="1"/>
        <v>8.4856021223027209</v>
      </c>
      <c r="Q26" s="4">
        <f t="shared" si="2"/>
        <v>-19.701943225485955</v>
      </c>
      <c r="R26" s="4">
        <f>(L26-H26)/H26*10^6</f>
        <v>-1.9859919860599315</v>
      </c>
      <c r="S26" s="4">
        <f>(M26-H26)/H26*10^6</f>
        <v>12.254473277664998</v>
      </c>
    </row>
    <row r="27" spans="1:19" x14ac:dyDescent="0.25">
      <c r="A27" t="s">
        <v>20</v>
      </c>
      <c r="B27" s="26">
        <v>1</v>
      </c>
      <c r="C27" s="26">
        <v>1</v>
      </c>
      <c r="D27" s="26">
        <v>1</v>
      </c>
      <c r="E27" s="26">
        <v>1</v>
      </c>
      <c r="F27" s="26">
        <v>1</v>
      </c>
      <c r="G27" s="28"/>
      <c r="H27" s="21">
        <v>417.12419999999997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</row>
    <row r="28" spans="1:19" x14ac:dyDescent="0.25">
      <c r="B28" s="26"/>
      <c r="C28" s="26"/>
      <c r="D28" s="26"/>
      <c r="E28" s="26"/>
      <c r="F28" s="26"/>
      <c r="G28" s="28"/>
      <c r="H28" s="21"/>
      <c r="I28" s="26"/>
      <c r="J28" s="26"/>
      <c r="K28" s="26"/>
      <c r="L28" s="26"/>
      <c r="M28" s="26"/>
      <c r="O28" s="4"/>
      <c r="P28" s="4"/>
      <c r="Q28" s="4"/>
      <c r="R28" s="4"/>
      <c r="S28" s="4"/>
    </row>
    <row r="29" spans="1:19" x14ac:dyDescent="0.25">
      <c r="A29" t="s">
        <v>21</v>
      </c>
      <c r="B29" s="26">
        <v>4.1172434999999998</v>
      </c>
      <c r="C29" s="26">
        <v>13.832234</v>
      </c>
      <c r="D29" s="26">
        <v>39.290286000000002</v>
      </c>
      <c r="E29" s="26">
        <v>9.1756163999999991</v>
      </c>
      <c r="F29" s="27">
        <v>9.1147267999999997</v>
      </c>
      <c r="G29" s="28"/>
      <c r="H29" s="21">
        <v>322.08370000000002</v>
      </c>
      <c r="I29" s="26">
        <v>322.08310999999998</v>
      </c>
      <c r="J29" s="26">
        <v>322.09023000000002</v>
      </c>
      <c r="K29" s="26">
        <v>322.08031</v>
      </c>
      <c r="L29" s="26">
        <v>322.08724999999998</v>
      </c>
      <c r="M29" s="27">
        <v>322.10856000000001</v>
      </c>
      <c r="O29" s="4">
        <f t="shared" si="0"/>
        <v>-1.8318219768500097</v>
      </c>
      <c r="P29" s="4">
        <f>(J29-H29)/H29*10^6</f>
        <v>20.274233064256048</v>
      </c>
      <c r="Q29" s="4">
        <f t="shared" si="2"/>
        <v>-10.525214408628655</v>
      </c>
      <c r="R29" s="4">
        <f>(L29-H29)/H29*10^6</f>
        <v>11.021979690252962</v>
      </c>
      <c r="S29" s="4">
        <f>(M29-H29)/H29*10^6</f>
        <v>77.184905662688507</v>
      </c>
    </row>
    <row r="30" spans="1:19" x14ac:dyDescent="0.25">
      <c r="A30" t="s">
        <v>22</v>
      </c>
      <c r="B30" s="26">
        <v>1</v>
      </c>
      <c r="C30" s="26">
        <v>1</v>
      </c>
      <c r="D30" s="26">
        <v>1</v>
      </c>
      <c r="E30" s="27">
        <v>3.7340298999999999</v>
      </c>
      <c r="F30" s="26">
        <v>1</v>
      </c>
      <c r="G30" s="28"/>
      <c r="H30" s="21">
        <v>296.10449999999997</v>
      </c>
      <c r="I30" s="26">
        <v>0</v>
      </c>
      <c r="J30" s="26">
        <v>0</v>
      </c>
      <c r="K30" s="26">
        <v>0</v>
      </c>
      <c r="L30" s="27">
        <v>296.17586</v>
      </c>
      <c r="M30" s="26">
        <v>0</v>
      </c>
      <c r="O30" s="4">
        <v>0</v>
      </c>
      <c r="P30" s="4">
        <v>0</v>
      </c>
      <c r="Q30" s="4">
        <v>0</v>
      </c>
      <c r="R30" s="4">
        <f>(L30-H30)/H30*10^6</f>
        <v>240.99599972316179</v>
      </c>
      <c r="S30" s="4">
        <v>0</v>
      </c>
    </row>
    <row r="31" spans="1:19" x14ac:dyDescent="0.25">
      <c r="B31" s="26"/>
      <c r="C31" s="26"/>
      <c r="D31" s="26"/>
      <c r="E31" s="26"/>
      <c r="F31" s="26"/>
      <c r="G31" s="28"/>
      <c r="H31" s="21"/>
      <c r="I31" s="26"/>
      <c r="J31" s="26"/>
      <c r="K31" s="26"/>
      <c r="L31" s="26"/>
      <c r="M31" s="26"/>
      <c r="O31" s="4"/>
      <c r="P31" s="4"/>
      <c r="Q31" s="4"/>
      <c r="R31" s="4"/>
      <c r="S31" s="4"/>
    </row>
    <row r="32" spans="1:19" x14ac:dyDescent="0.25">
      <c r="A32" t="s">
        <v>23</v>
      </c>
      <c r="B32" s="26">
        <v>671.30258000000003</v>
      </c>
      <c r="C32" s="26">
        <v>493.85699</v>
      </c>
      <c r="D32" s="26">
        <v>534.14029000000005</v>
      </c>
      <c r="E32" s="26">
        <v>534.14029000000005</v>
      </c>
      <c r="F32" s="26">
        <v>128.89989</v>
      </c>
      <c r="G32" s="28"/>
      <c r="H32" s="21">
        <v>406.1413</v>
      </c>
      <c r="I32" s="26">
        <v>406.14231000000001</v>
      </c>
      <c r="J32" s="26">
        <v>406.14442000000003</v>
      </c>
      <c r="K32" s="26">
        <v>406.13443000000001</v>
      </c>
      <c r="L32" s="26">
        <v>406.14001999999999</v>
      </c>
      <c r="M32" s="26">
        <v>406.14602000000002</v>
      </c>
      <c r="O32" s="4">
        <f t="shared" si="0"/>
        <v>2.4868192424851867</v>
      </c>
      <c r="P32" s="4">
        <f t="shared" si="1"/>
        <v>7.6820554817350324</v>
      </c>
      <c r="Q32" s="4">
        <f t="shared" si="2"/>
        <v>-16.915295243286412</v>
      </c>
      <c r="R32" s="4">
        <f>(L32-H32)/H32*10^6</f>
        <v>-3.1516125053236044</v>
      </c>
      <c r="S32" s="4">
        <f>(M32-H32)/H32*10^6</f>
        <v>11.621571113354548</v>
      </c>
    </row>
    <row r="33" spans="1:19" x14ac:dyDescent="0.25">
      <c r="A33" t="s">
        <v>24</v>
      </c>
      <c r="B33" s="26">
        <v>1</v>
      </c>
      <c r="C33" s="26">
        <v>1</v>
      </c>
      <c r="D33" s="26">
        <v>1</v>
      </c>
      <c r="E33" s="26">
        <v>1</v>
      </c>
      <c r="F33" s="26">
        <v>1</v>
      </c>
      <c r="G33" s="28"/>
      <c r="H33" s="21">
        <v>380.16199999999998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</row>
    <row r="34" spans="1:19" x14ac:dyDescent="0.25">
      <c r="B34" s="20"/>
      <c r="C34" s="20"/>
      <c r="D34" s="20"/>
      <c r="E34" s="20"/>
      <c r="F34" s="20"/>
      <c r="G34" s="20"/>
      <c r="H34" s="21"/>
      <c r="I34" s="20"/>
      <c r="J34" s="20"/>
      <c r="K34" s="20"/>
      <c r="L34" s="20"/>
      <c r="M34" s="20"/>
      <c r="O34" s="3"/>
      <c r="P34" s="3"/>
      <c r="Q34" s="3"/>
      <c r="R34" s="3"/>
      <c r="S34" s="3"/>
    </row>
    <row r="35" spans="1:19" x14ac:dyDescent="0.25">
      <c r="A35" s="1"/>
      <c r="B35" s="17"/>
      <c r="C35" s="17"/>
      <c r="D35" s="17"/>
      <c r="E35" s="17"/>
      <c r="F35" s="17"/>
      <c r="H35" s="1"/>
      <c r="I35" s="17"/>
      <c r="J35" s="17"/>
      <c r="K35" s="17"/>
      <c r="L35" s="17"/>
      <c r="M35" s="17"/>
      <c r="O35" s="17"/>
      <c r="P35" s="17"/>
      <c r="Q35" s="17"/>
      <c r="R35" s="17"/>
      <c r="S35" s="17"/>
    </row>
    <row r="36" spans="1:19" x14ac:dyDescent="0.25">
      <c r="A36" s="1"/>
      <c r="B36" s="2"/>
      <c r="C36" s="2"/>
      <c r="D36" s="2"/>
      <c r="E36" s="1"/>
      <c r="F36" s="1"/>
      <c r="H36" s="1"/>
      <c r="I36" s="1"/>
      <c r="J36" s="1"/>
      <c r="K36" s="1"/>
      <c r="L36" s="1"/>
      <c r="M36" s="1"/>
      <c r="O36" s="1"/>
      <c r="P36" s="1"/>
      <c r="Q36" s="1"/>
      <c r="R36" s="1"/>
      <c r="S36" s="1"/>
    </row>
    <row r="37" spans="1:19" x14ac:dyDescent="0.25">
      <c r="B37" s="3"/>
      <c r="C37" s="3"/>
      <c r="D37" s="3"/>
      <c r="E37" s="3"/>
      <c r="F37" s="3"/>
      <c r="H37" s="1"/>
      <c r="I37" s="3"/>
      <c r="J37" s="3"/>
      <c r="K37" s="3"/>
      <c r="L37" s="3"/>
      <c r="M37" s="3"/>
      <c r="O37" s="4"/>
      <c r="P37" s="4"/>
      <c r="Q37" s="4"/>
      <c r="R37" s="4"/>
      <c r="S37" s="4"/>
    </row>
    <row r="38" spans="1:19" x14ac:dyDescent="0.25">
      <c r="B38" s="3"/>
      <c r="C38" s="3"/>
      <c r="D38" s="3"/>
      <c r="E38" s="3"/>
      <c r="F38" s="3"/>
      <c r="H38" s="1"/>
      <c r="I38" s="3"/>
      <c r="J38" s="3"/>
      <c r="K38" s="3"/>
      <c r="L38" s="3"/>
      <c r="M38" s="3"/>
      <c r="O38" s="4"/>
      <c r="P38" s="4"/>
      <c r="Q38" s="4"/>
      <c r="R38" s="4"/>
      <c r="S38" s="4"/>
    </row>
    <row r="39" spans="1:19" x14ac:dyDescent="0.25">
      <c r="B39" s="3"/>
      <c r="C39" s="3"/>
      <c r="D39" s="3"/>
      <c r="E39" s="3"/>
      <c r="F39" s="3"/>
      <c r="H39" s="1"/>
      <c r="I39" s="3"/>
      <c r="J39" s="3"/>
      <c r="K39" s="3"/>
      <c r="L39" s="3"/>
      <c r="M39" s="3"/>
      <c r="O39" s="4"/>
      <c r="P39" s="4"/>
      <c r="Q39" s="4"/>
      <c r="R39" s="4"/>
      <c r="S39" s="4"/>
    </row>
    <row r="40" spans="1:19" x14ac:dyDescent="0.25">
      <c r="B40" s="3"/>
      <c r="C40" s="3"/>
      <c r="D40" s="3"/>
      <c r="E40" s="3"/>
      <c r="F40" s="3"/>
      <c r="H40" s="1"/>
      <c r="I40" s="3"/>
      <c r="J40" s="3"/>
      <c r="K40" s="3"/>
      <c r="L40" s="3"/>
      <c r="M40" s="3"/>
      <c r="O40" s="4"/>
      <c r="P40" s="4"/>
      <c r="Q40" s="4"/>
      <c r="R40" s="4"/>
      <c r="S40" s="4"/>
    </row>
    <row r="41" spans="1:19" x14ac:dyDescent="0.25">
      <c r="B41" s="3"/>
      <c r="C41" s="3"/>
      <c r="D41" s="3"/>
      <c r="E41" s="3"/>
      <c r="F41" s="3"/>
      <c r="H41" s="1"/>
      <c r="I41" s="3"/>
      <c r="J41" s="3"/>
      <c r="K41" s="3"/>
      <c r="L41" s="3"/>
      <c r="M41" s="3"/>
      <c r="O41" s="4"/>
      <c r="P41" s="4"/>
      <c r="Q41" s="4"/>
      <c r="R41" s="4"/>
      <c r="S41" s="4"/>
    </row>
    <row r="42" spans="1:19" x14ac:dyDescent="0.25">
      <c r="B42" s="3"/>
      <c r="C42" s="3"/>
      <c r="D42" s="3"/>
      <c r="E42" s="3"/>
      <c r="F42" s="3"/>
      <c r="H42" s="1"/>
      <c r="I42" s="3"/>
      <c r="J42" s="3"/>
      <c r="K42" s="3"/>
      <c r="L42" s="3"/>
      <c r="M42" s="3"/>
      <c r="O42" s="4"/>
      <c r="P42" s="4"/>
      <c r="Q42" s="4"/>
      <c r="R42" s="4"/>
      <c r="S42" s="4"/>
    </row>
    <row r="43" spans="1:19" x14ac:dyDescent="0.25">
      <c r="B43" s="3"/>
      <c r="C43" s="3"/>
      <c r="D43" s="3"/>
      <c r="E43" s="3"/>
      <c r="F43" s="3"/>
      <c r="H43" s="1"/>
      <c r="I43" s="3"/>
      <c r="J43" s="3"/>
      <c r="K43" s="3"/>
      <c r="L43" s="3"/>
      <c r="M43" s="3"/>
      <c r="O43" s="4"/>
      <c r="P43" s="4"/>
      <c r="Q43" s="4"/>
      <c r="R43" s="4"/>
      <c r="S43" s="4"/>
    </row>
    <row r="44" spans="1:19" x14ac:dyDescent="0.25">
      <c r="B44" s="3"/>
      <c r="C44" s="3"/>
      <c r="D44" s="3"/>
      <c r="E44" s="3"/>
      <c r="F44" s="3"/>
      <c r="H44" s="1"/>
      <c r="I44" s="3"/>
      <c r="J44" s="3"/>
      <c r="K44" s="3"/>
      <c r="L44" s="3"/>
      <c r="M44" s="3"/>
      <c r="O44" s="4"/>
      <c r="P44" s="4"/>
      <c r="Q44" s="4"/>
      <c r="R44" s="4"/>
      <c r="S44" s="4"/>
    </row>
    <row r="45" spans="1:19" x14ac:dyDescent="0.25">
      <c r="B45" s="3"/>
      <c r="C45" s="3"/>
      <c r="D45" s="3"/>
      <c r="E45" s="3"/>
      <c r="F45" s="3"/>
      <c r="H45" s="1"/>
      <c r="I45" s="3"/>
      <c r="J45" s="3"/>
      <c r="K45" s="3"/>
      <c r="L45" s="3"/>
      <c r="M45" s="3"/>
      <c r="O45" s="4"/>
      <c r="P45" s="4"/>
      <c r="Q45" s="4"/>
      <c r="R45" s="4"/>
      <c r="S45" s="4"/>
    </row>
    <row r="46" spans="1:19" x14ac:dyDescent="0.25">
      <c r="B46" s="3"/>
      <c r="C46" s="3"/>
      <c r="O46" s="4"/>
      <c r="P46" s="4"/>
      <c r="Q46" s="4"/>
      <c r="R46" s="4"/>
      <c r="S46" s="4"/>
    </row>
    <row r="47" spans="1:19" x14ac:dyDescent="0.25">
      <c r="B47" s="3"/>
      <c r="C47" s="3"/>
      <c r="D47" s="3"/>
      <c r="E47" s="3"/>
      <c r="F47" s="3"/>
      <c r="H47" s="1"/>
      <c r="I47" s="3"/>
      <c r="J47" s="3"/>
      <c r="K47" s="3"/>
      <c r="L47" s="3"/>
      <c r="M47" s="3"/>
      <c r="O47" s="4"/>
      <c r="P47" s="4"/>
      <c r="Q47" s="4"/>
      <c r="R47" s="4"/>
      <c r="S47" s="4"/>
    </row>
    <row r="48" spans="1:19" x14ac:dyDescent="0.25">
      <c r="B48" s="3"/>
      <c r="C48" s="3"/>
      <c r="D48" s="3"/>
      <c r="E48" s="3"/>
      <c r="F48" s="3"/>
      <c r="H48" s="1"/>
      <c r="I48" s="3"/>
      <c r="J48" s="3"/>
      <c r="K48" s="3"/>
      <c r="L48" s="3"/>
      <c r="M48" s="3"/>
      <c r="O48" s="4"/>
      <c r="P48" s="4"/>
      <c r="Q48" s="4"/>
      <c r="R48" s="4"/>
      <c r="S48" s="4"/>
    </row>
    <row r="49" spans="2:19" x14ac:dyDescent="0.25">
      <c r="B49" s="3"/>
      <c r="C49" s="3"/>
      <c r="D49" s="3"/>
      <c r="E49" s="3"/>
      <c r="F49" s="3"/>
      <c r="H49" s="1"/>
      <c r="I49" s="3"/>
      <c r="J49" s="3"/>
      <c r="K49" s="3"/>
      <c r="L49" s="3"/>
      <c r="M49" s="3"/>
      <c r="O49" s="4"/>
      <c r="P49" s="4"/>
      <c r="Q49" s="4"/>
      <c r="R49" s="4"/>
      <c r="S49" s="4"/>
    </row>
    <row r="50" spans="2:19" x14ac:dyDescent="0.25">
      <c r="B50" s="3"/>
      <c r="C50" s="3"/>
      <c r="D50" s="3"/>
      <c r="E50" s="3"/>
      <c r="F50" s="3"/>
      <c r="H50" s="1"/>
      <c r="I50" s="3"/>
      <c r="J50" s="3"/>
      <c r="K50" s="3"/>
      <c r="L50" s="3"/>
      <c r="M50" s="3"/>
      <c r="O50" s="4"/>
      <c r="P50" s="4"/>
      <c r="Q50" s="4"/>
      <c r="R50" s="4"/>
      <c r="S50" s="4"/>
    </row>
  </sheetData>
  <mergeCells count="10">
    <mergeCell ref="B35:F35"/>
    <mergeCell ref="B18:F18"/>
    <mergeCell ref="B1:F1"/>
    <mergeCell ref="O18:S18"/>
    <mergeCell ref="O35:S35"/>
    <mergeCell ref="U1:Y1"/>
    <mergeCell ref="O1:S1"/>
    <mergeCell ref="I1:M1"/>
    <mergeCell ref="I18:M18"/>
    <mergeCell ref="I35:M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288AD-7129-4CBA-A576-4E34F378000E}">
  <dimension ref="A1:Z35"/>
  <sheetViews>
    <sheetView topLeftCell="A12" zoomScaleNormal="100" workbookViewId="0">
      <selection activeCell="H46" sqref="H46"/>
    </sheetView>
  </sheetViews>
  <sheetFormatPr defaultRowHeight="15" x14ac:dyDescent="0.25"/>
  <cols>
    <col min="1" max="1" width="44.5703125" bestFit="1" customWidth="1"/>
    <col min="2" max="3" width="11" bestFit="1" customWidth="1"/>
    <col min="4" max="4" width="10.7109375" bestFit="1" customWidth="1"/>
    <col min="5" max="5" width="11" bestFit="1" customWidth="1"/>
    <col min="6" max="6" width="13.7109375" customWidth="1"/>
    <col min="8" max="8" width="23.7109375" bestFit="1" customWidth="1"/>
    <col min="9" max="13" width="10" bestFit="1" customWidth="1"/>
    <col min="19" max="19" width="9.5703125" bestFit="1" customWidth="1"/>
    <col min="26" max="26" width="13.28515625" bestFit="1" customWidth="1"/>
  </cols>
  <sheetData>
    <row r="1" spans="1:26" x14ac:dyDescent="0.25">
      <c r="A1" s="1" t="s">
        <v>0</v>
      </c>
      <c r="B1" s="17" t="s">
        <v>30</v>
      </c>
      <c r="C1" s="17"/>
      <c r="D1" s="17"/>
      <c r="E1" s="17"/>
      <c r="F1" s="17"/>
      <c r="H1" s="1" t="s">
        <v>29</v>
      </c>
      <c r="I1" s="17" t="s">
        <v>28</v>
      </c>
      <c r="J1" s="17"/>
      <c r="K1" s="17"/>
      <c r="L1" s="17"/>
      <c r="M1" s="17"/>
      <c r="N1" s="1"/>
      <c r="O1" s="17" t="s">
        <v>27</v>
      </c>
      <c r="P1" s="17"/>
      <c r="Q1" s="17"/>
      <c r="R1" s="17"/>
      <c r="S1" s="17"/>
      <c r="U1" s="17" t="s">
        <v>31</v>
      </c>
      <c r="V1" s="17"/>
      <c r="W1" s="17"/>
      <c r="X1" s="17"/>
      <c r="Y1" s="17"/>
      <c r="Z1" s="1" t="s">
        <v>32</v>
      </c>
    </row>
    <row r="2" spans="1:26" x14ac:dyDescent="0.25">
      <c r="A2" s="20"/>
      <c r="B2" s="21" t="s">
        <v>2</v>
      </c>
      <c r="C2" s="21" t="s">
        <v>3</v>
      </c>
      <c r="D2" s="21" t="s">
        <v>4</v>
      </c>
      <c r="E2" s="21" t="s">
        <v>25</v>
      </c>
      <c r="F2" s="21" t="s">
        <v>26</v>
      </c>
      <c r="G2" s="21"/>
      <c r="H2" s="20"/>
      <c r="I2" s="21" t="s">
        <v>2</v>
      </c>
      <c r="J2" s="21" t="s">
        <v>3</v>
      </c>
      <c r="K2" s="21" t="s">
        <v>4</v>
      </c>
      <c r="L2" s="21" t="s">
        <v>25</v>
      </c>
      <c r="M2" s="21" t="s">
        <v>26</v>
      </c>
      <c r="N2" s="20"/>
      <c r="O2" s="21" t="s">
        <v>2</v>
      </c>
      <c r="P2" s="21" t="s">
        <v>3</v>
      </c>
      <c r="Q2" s="21" t="s">
        <v>4</v>
      </c>
      <c r="R2" s="21" t="s">
        <v>25</v>
      </c>
      <c r="S2" s="21" t="s">
        <v>26</v>
      </c>
      <c r="T2" s="20"/>
      <c r="U2" s="21" t="s">
        <v>2</v>
      </c>
      <c r="V2" s="21" t="s">
        <v>3</v>
      </c>
      <c r="W2" s="21" t="s">
        <v>4</v>
      </c>
      <c r="X2" s="21" t="s">
        <v>25</v>
      </c>
      <c r="Y2" s="21" t="s">
        <v>26</v>
      </c>
      <c r="Z2" s="21" t="s">
        <v>33</v>
      </c>
    </row>
    <row r="3" spans="1:26" x14ac:dyDescent="0.25">
      <c r="A3" s="20" t="s">
        <v>6</v>
      </c>
      <c r="B3" s="19">
        <v>4284.5577000000003</v>
      </c>
      <c r="C3" s="19">
        <v>1719.6011000000001</v>
      </c>
      <c r="D3" s="19">
        <v>1339.722</v>
      </c>
      <c r="E3" s="19">
        <v>2257.75</v>
      </c>
      <c r="F3" s="19">
        <v>3417.4466000000002</v>
      </c>
      <c r="G3" s="20"/>
      <c r="H3" s="21">
        <v>350.11750000000001</v>
      </c>
      <c r="I3" s="19">
        <v>350.11826000000002</v>
      </c>
      <c r="J3" s="19">
        <v>350.12189999999998</v>
      </c>
      <c r="K3" s="19">
        <v>350.11182000000002</v>
      </c>
      <c r="L3" s="19">
        <v>350.11487</v>
      </c>
      <c r="M3" s="19">
        <v>350.12331999999998</v>
      </c>
      <c r="N3" s="20"/>
      <c r="O3" s="29">
        <f>(I3-H3)/H3*10^6</f>
        <v>2.1706998365230548</v>
      </c>
      <c r="P3" s="29">
        <f>(J3-H3)/H3*10^6</f>
        <v>12.567209579571243</v>
      </c>
      <c r="Q3" s="29">
        <f>(K3-H3)/H3*10^6</f>
        <v>-16.223125093672611</v>
      </c>
      <c r="R3" s="29">
        <f>(L3-H3)/H3*10^6</f>
        <v>-7.5117639078611269</v>
      </c>
      <c r="S3" s="29">
        <f>(M3-H3)/H3*10^6</f>
        <v>16.622990852989393</v>
      </c>
      <c r="T3" s="20"/>
      <c r="U3" s="29">
        <f>B4/B3</f>
        <v>1.0545832770556457E-2</v>
      </c>
      <c r="V3" s="29">
        <f>C4/C3</f>
        <v>0.67170921209575862</v>
      </c>
      <c r="W3" s="29">
        <f>D4/D3</f>
        <v>0.56795315744609709</v>
      </c>
      <c r="X3" s="29">
        <f>E4/E3</f>
        <v>0.51898948067766582</v>
      </c>
      <c r="Y3" s="29">
        <f>F4/F3</f>
        <v>5.6277245122132995E-2</v>
      </c>
      <c r="Z3" s="29">
        <f>AVERAGE(U3:Y3)</f>
        <v>0.36509498562244219</v>
      </c>
    </row>
    <row r="4" spans="1:26" x14ac:dyDescent="0.25">
      <c r="A4" s="20" t="s">
        <v>5</v>
      </c>
      <c r="B4" s="19">
        <v>45.184229000000002</v>
      </c>
      <c r="C4" s="19">
        <v>1155.0718999999999</v>
      </c>
      <c r="D4" s="19">
        <v>760.89934000000005</v>
      </c>
      <c r="E4" s="19">
        <v>1171.7484999999999</v>
      </c>
      <c r="F4" s="19">
        <v>192.32447999999999</v>
      </c>
      <c r="G4" s="20"/>
      <c r="H4" s="21">
        <v>324.13819999999998</v>
      </c>
      <c r="I4" s="19">
        <v>324.14067999999997</v>
      </c>
      <c r="J4" s="19">
        <v>324.14082999999999</v>
      </c>
      <c r="K4" s="19">
        <v>324.13236000000001</v>
      </c>
      <c r="L4" s="19">
        <v>324.13544000000002</v>
      </c>
      <c r="M4" s="19">
        <v>324.14213999999998</v>
      </c>
      <c r="N4" s="20"/>
      <c r="O4" s="29">
        <f>(I4-H4)/H4*10^6</f>
        <v>7.6510574810108096</v>
      </c>
      <c r="P4" s="29">
        <f>(J4-H4)/H4*10^6</f>
        <v>8.1138230545198589</v>
      </c>
      <c r="Q4" s="29">
        <f>(K4-H4)/H4*10^6</f>
        <v>-18.017006326245607</v>
      </c>
      <c r="R4" s="29">
        <f>(L4-H4)/H4*10^6</f>
        <v>-8.5148865513739729</v>
      </c>
      <c r="S4" s="29">
        <f>(M4-H4)/H4*10^6</f>
        <v>12.155309062616054</v>
      </c>
      <c r="T4" s="20"/>
      <c r="U4" s="29"/>
      <c r="V4" s="29"/>
      <c r="W4" s="29"/>
      <c r="X4" s="29"/>
      <c r="Y4" s="29"/>
      <c r="Z4" s="29"/>
    </row>
    <row r="5" spans="1:26" x14ac:dyDescent="0.25">
      <c r="A5" s="20"/>
      <c r="B5" s="19"/>
      <c r="C5" s="19"/>
      <c r="D5" s="19"/>
      <c r="E5" s="19"/>
      <c r="F5" s="19"/>
      <c r="G5" s="20"/>
      <c r="H5" s="21"/>
      <c r="I5" s="19"/>
      <c r="J5" s="19"/>
      <c r="K5" s="19"/>
      <c r="L5" s="19"/>
      <c r="M5" s="19"/>
      <c r="N5" s="20"/>
      <c r="O5" s="29"/>
      <c r="P5" s="29"/>
      <c r="Q5" s="29"/>
      <c r="R5" s="29"/>
      <c r="S5" s="29"/>
      <c r="T5" s="20"/>
      <c r="U5" s="29"/>
      <c r="V5" s="29"/>
      <c r="W5" s="29"/>
      <c r="X5" s="29"/>
      <c r="Y5" s="29"/>
      <c r="Z5" s="29"/>
    </row>
    <row r="6" spans="1:26" x14ac:dyDescent="0.25">
      <c r="A6" s="20" t="s">
        <v>7</v>
      </c>
      <c r="B6" s="19">
        <v>570.65057000000002</v>
      </c>
      <c r="C6" s="19">
        <v>526.44309999999996</v>
      </c>
      <c r="D6" s="19">
        <v>855.96676000000002</v>
      </c>
      <c r="E6" s="19">
        <v>782.31822</v>
      </c>
      <c r="F6" s="19">
        <v>538.89880000000005</v>
      </c>
      <c r="G6" s="20"/>
      <c r="H6" s="21">
        <v>348.10180000000003</v>
      </c>
      <c r="I6" s="19">
        <v>348.10325999999998</v>
      </c>
      <c r="J6" s="19">
        <v>348.10453000000001</v>
      </c>
      <c r="K6" s="19">
        <v>348.09685000000002</v>
      </c>
      <c r="L6" s="19">
        <v>348.09992999999997</v>
      </c>
      <c r="M6" s="19">
        <v>348.10865999999999</v>
      </c>
      <c r="N6" s="20"/>
      <c r="O6" s="29">
        <f t="shared" ref="O6:O16" si="0">(I6-H6)/H6*10^6</f>
        <v>4.1941753818906795</v>
      </c>
      <c r="P6" s="29">
        <f t="shared" ref="P6:P49" si="1">(J6-H6)/H6*10^6</f>
        <v>7.8425334197796914</v>
      </c>
      <c r="Q6" s="29">
        <f t="shared" ref="Q6:Q49" si="2">(K6-H6)/H6*10^6</f>
        <v>-14.219978178820114</v>
      </c>
      <c r="R6" s="29">
        <f>(L6-H6)/H6*10^6</f>
        <v>-5.3719917565883053</v>
      </c>
      <c r="S6" s="29">
        <f>(M6-H6)/H6*10^6</f>
        <v>19.706878849694441</v>
      </c>
      <c r="T6" s="20"/>
      <c r="U6" s="29">
        <f>B7/B6</f>
        <v>1.7523858777535261E-3</v>
      </c>
      <c r="V6" s="29">
        <f t="shared" ref="V6:Y15" si="3">C7/C6</f>
        <v>1.8995405201435826E-3</v>
      </c>
      <c r="W6" s="29">
        <f t="shared" si="3"/>
        <v>1.1682696650510121E-3</v>
      </c>
      <c r="X6" s="29">
        <f t="shared" si="3"/>
        <v>1.2782522181319003E-3</v>
      </c>
      <c r="Y6" s="29">
        <f t="shared" si="3"/>
        <v>1.8556359746950632E-3</v>
      </c>
      <c r="Z6" s="29">
        <f t="shared" ref="Z6:Z15" si="4">AVERAGE(U6:Y6)</f>
        <v>1.590816851155017E-3</v>
      </c>
    </row>
    <row r="7" spans="1:26" x14ac:dyDescent="0.25">
      <c r="A7" s="20" t="s">
        <v>8</v>
      </c>
      <c r="B7" s="19">
        <v>1</v>
      </c>
      <c r="C7" s="19">
        <v>1</v>
      </c>
      <c r="D7" s="19">
        <v>1</v>
      </c>
      <c r="E7" s="19">
        <v>1</v>
      </c>
      <c r="F7" s="19">
        <v>1</v>
      </c>
      <c r="G7" s="20"/>
      <c r="H7" s="21">
        <v>322.1225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20"/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0"/>
      <c r="U7" s="29"/>
      <c r="V7" s="29"/>
      <c r="W7" s="29"/>
      <c r="X7" s="29"/>
      <c r="Y7" s="29"/>
      <c r="Z7" s="29"/>
    </row>
    <row r="8" spans="1:26" x14ac:dyDescent="0.25">
      <c r="A8" s="20"/>
      <c r="B8" s="19"/>
      <c r="C8" s="19"/>
      <c r="D8" s="19"/>
      <c r="E8" s="19"/>
      <c r="F8" s="19"/>
      <c r="G8" s="20"/>
      <c r="H8" s="21"/>
      <c r="I8" s="19"/>
      <c r="J8" s="19"/>
      <c r="K8" s="19"/>
      <c r="L8" s="19"/>
      <c r="M8" s="19"/>
      <c r="N8" s="20"/>
      <c r="O8" s="29"/>
      <c r="P8" s="29"/>
      <c r="Q8" s="29"/>
      <c r="R8" s="29"/>
      <c r="S8" s="29"/>
      <c r="T8" s="20"/>
      <c r="U8" s="29"/>
      <c r="V8" s="29"/>
      <c r="W8" s="29"/>
      <c r="X8" s="29"/>
      <c r="Y8" s="29"/>
      <c r="Z8" s="29"/>
    </row>
    <row r="9" spans="1:26" x14ac:dyDescent="0.25">
      <c r="A9" s="20" t="s">
        <v>9</v>
      </c>
      <c r="B9" s="19">
        <v>1927.1291000000001</v>
      </c>
      <c r="C9" s="19">
        <v>1239.6860999999999</v>
      </c>
      <c r="D9" s="19">
        <v>548.68917999999996</v>
      </c>
      <c r="E9" s="19">
        <v>687.84727999999996</v>
      </c>
      <c r="F9" s="19">
        <v>924.92583000000002</v>
      </c>
      <c r="G9" s="20"/>
      <c r="H9" s="21">
        <v>421.1216</v>
      </c>
      <c r="I9" s="19">
        <v>421.12304999999998</v>
      </c>
      <c r="J9" s="19">
        <v>421.12450000000001</v>
      </c>
      <c r="K9" s="19">
        <v>421.11498</v>
      </c>
      <c r="L9" s="19">
        <v>421.12106</v>
      </c>
      <c r="M9" s="19">
        <v>421.12885</v>
      </c>
      <c r="N9" s="20"/>
      <c r="O9" s="29">
        <f t="shared" si="0"/>
        <v>3.4431860060777715</v>
      </c>
      <c r="P9" s="29">
        <f t="shared" si="1"/>
        <v>6.886372012290523</v>
      </c>
      <c r="Q9" s="29">
        <f t="shared" si="2"/>
        <v>-15.719925076267927</v>
      </c>
      <c r="R9" s="29">
        <f>(L9-H9)/H9*10^6</f>
        <v>-1.2822899609064771</v>
      </c>
      <c r="S9" s="29">
        <f>(M9-H9)/H9*10^6</f>
        <v>17.215930030658818</v>
      </c>
      <c r="T9" s="20"/>
      <c r="U9" s="29">
        <f t="shared" ref="U9:U12" si="5">B10/B9</f>
        <v>5.1890659530801542E-4</v>
      </c>
      <c r="V9" s="29">
        <f t="shared" si="3"/>
        <v>8.0665581391934629E-4</v>
      </c>
      <c r="W9" s="29">
        <f t="shared" si="3"/>
        <v>1.8225254596782828E-3</v>
      </c>
      <c r="X9" s="29">
        <f t="shared" si="3"/>
        <v>1.4538110843441876E-3</v>
      </c>
      <c r="Y9" s="29">
        <f t="shared" si="3"/>
        <v>1.0811677732040417E-3</v>
      </c>
      <c r="Z9" s="29">
        <f t="shared" si="4"/>
        <v>1.1366133452907746E-3</v>
      </c>
    </row>
    <row r="10" spans="1:26" x14ac:dyDescent="0.25">
      <c r="A10" s="20" t="s">
        <v>10</v>
      </c>
      <c r="B10" s="19">
        <v>1</v>
      </c>
      <c r="C10" s="19">
        <v>1</v>
      </c>
      <c r="D10" s="19">
        <v>1</v>
      </c>
      <c r="E10" s="19">
        <v>1</v>
      </c>
      <c r="F10" s="19">
        <v>1</v>
      </c>
      <c r="G10" s="20"/>
      <c r="H10" s="21">
        <v>395.14229999999998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20"/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0"/>
      <c r="U10" s="29"/>
      <c r="V10" s="29"/>
      <c r="W10" s="29"/>
      <c r="X10" s="29"/>
      <c r="Y10" s="29"/>
      <c r="Z10" s="29"/>
    </row>
    <row r="11" spans="1:26" x14ac:dyDescent="0.25">
      <c r="A11" s="20"/>
      <c r="B11" s="19"/>
      <c r="C11" s="19"/>
      <c r="D11" s="19"/>
      <c r="E11" s="19"/>
      <c r="F11" s="19"/>
      <c r="G11" s="20"/>
      <c r="H11" s="21"/>
      <c r="I11" s="19"/>
      <c r="J11" s="19"/>
      <c r="K11" s="19"/>
      <c r="L11" s="19"/>
      <c r="M11" s="19"/>
      <c r="N11" s="20"/>
      <c r="O11" s="29"/>
      <c r="P11" s="29"/>
      <c r="Q11" s="29"/>
      <c r="R11" s="29"/>
      <c r="S11" s="29"/>
      <c r="T11" s="20"/>
      <c r="U11" s="29"/>
      <c r="V11" s="29"/>
      <c r="W11" s="29"/>
      <c r="X11" s="29"/>
      <c r="Y11" s="29"/>
      <c r="Z11" s="29"/>
    </row>
    <row r="12" spans="1:26" x14ac:dyDescent="0.25">
      <c r="A12" s="20" t="s">
        <v>11</v>
      </c>
      <c r="B12" s="19">
        <v>35.985301</v>
      </c>
      <c r="C12" s="19">
        <v>81.184352000000004</v>
      </c>
      <c r="D12" s="19">
        <v>285.63108999999997</v>
      </c>
      <c r="E12" s="19">
        <v>395.51159000000001</v>
      </c>
      <c r="F12" s="30">
        <v>1</v>
      </c>
      <c r="G12" s="20"/>
      <c r="H12" s="21">
        <v>300.10180000000003</v>
      </c>
      <c r="I12" s="19">
        <v>300.10390999999998</v>
      </c>
      <c r="J12" s="19">
        <v>300.10570000000001</v>
      </c>
      <c r="K12" s="19">
        <v>300.09854000000001</v>
      </c>
      <c r="L12" s="19">
        <v>300.10059000000001</v>
      </c>
      <c r="M12" s="5">
        <v>0</v>
      </c>
      <c r="N12" s="20"/>
      <c r="O12" s="29">
        <f t="shared" si="0"/>
        <v>7.0309474983462277</v>
      </c>
      <c r="P12" s="29">
        <f t="shared" si="1"/>
        <v>12.995590163029204</v>
      </c>
      <c r="Q12" s="29">
        <f t="shared" si="2"/>
        <v>-10.862980495323876</v>
      </c>
      <c r="R12" s="29">
        <f>(L12-H12)/H12*10^6</f>
        <v>-4.0319651532066398</v>
      </c>
      <c r="S12" s="29">
        <v>0</v>
      </c>
      <c r="T12" s="20"/>
      <c r="U12" s="29">
        <f t="shared" si="5"/>
        <v>2.7789124231585558E-2</v>
      </c>
      <c r="V12" s="29">
        <f t="shared" si="3"/>
        <v>1.2317644661375138E-2</v>
      </c>
      <c r="W12" s="29">
        <f t="shared" si="3"/>
        <v>3.5010194443469023E-3</v>
      </c>
      <c r="X12" s="29">
        <f t="shared" si="3"/>
        <v>2.5283709132265884E-3</v>
      </c>
      <c r="Y12" s="29">
        <v>1</v>
      </c>
      <c r="Z12" s="29">
        <f t="shared" si="4"/>
        <v>0.20922723185010686</v>
      </c>
    </row>
    <row r="13" spans="1:26" x14ac:dyDescent="0.25">
      <c r="A13" s="20" t="s">
        <v>12</v>
      </c>
      <c r="B13" s="19">
        <v>1</v>
      </c>
      <c r="C13" s="5">
        <v>1</v>
      </c>
      <c r="D13" s="19">
        <v>1</v>
      </c>
      <c r="E13" s="19">
        <v>1</v>
      </c>
      <c r="F13" s="30">
        <v>1</v>
      </c>
      <c r="G13" s="20"/>
      <c r="H13" s="21">
        <v>274.1225</v>
      </c>
      <c r="I13" s="19">
        <v>0</v>
      </c>
      <c r="J13" s="5">
        <v>0</v>
      </c>
      <c r="K13" s="19">
        <v>0</v>
      </c>
      <c r="L13" s="19">
        <v>0</v>
      </c>
      <c r="M13" s="5">
        <v>0</v>
      </c>
      <c r="N13" s="20"/>
      <c r="O13" s="29">
        <v>0</v>
      </c>
      <c r="P13" s="29">
        <v>0</v>
      </c>
      <c r="Q13" s="29">
        <v>0</v>
      </c>
      <c r="R13" s="29">
        <v>0</v>
      </c>
      <c r="S13" s="29">
        <v>0</v>
      </c>
      <c r="T13" s="20"/>
      <c r="U13" s="29"/>
      <c r="V13" s="29"/>
      <c r="W13" s="29"/>
      <c r="X13" s="29"/>
      <c r="Y13" s="29"/>
      <c r="Z13" s="29"/>
    </row>
    <row r="14" spans="1:26" x14ac:dyDescent="0.25">
      <c r="A14" s="20"/>
      <c r="B14" s="19"/>
      <c r="C14" s="19"/>
      <c r="D14" s="19"/>
      <c r="E14" s="19"/>
      <c r="F14" s="19"/>
      <c r="G14" s="20"/>
      <c r="H14" s="21"/>
      <c r="I14" s="19"/>
      <c r="J14" s="19"/>
      <c r="K14" s="19"/>
      <c r="L14" s="19"/>
      <c r="M14" s="19"/>
      <c r="N14" s="20"/>
      <c r="O14" s="29"/>
      <c r="P14" s="29"/>
      <c r="Q14" s="29"/>
      <c r="R14" s="29"/>
      <c r="S14" s="29"/>
      <c r="T14" s="20"/>
      <c r="U14" s="29"/>
      <c r="V14" s="29"/>
      <c r="W14" s="29"/>
      <c r="X14" s="29"/>
      <c r="Y14" s="29"/>
      <c r="Z14" s="29"/>
    </row>
    <row r="15" spans="1:26" x14ac:dyDescent="0.25">
      <c r="A15" s="20" t="s">
        <v>13</v>
      </c>
      <c r="B15" s="19">
        <v>5593.0046000000002</v>
      </c>
      <c r="C15" s="19">
        <v>3161.8544999999999</v>
      </c>
      <c r="D15" s="19">
        <v>2138.8805000000002</v>
      </c>
      <c r="E15" s="19">
        <v>2097.3815</v>
      </c>
      <c r="F15" s="19">
        <v>2893.3049000000001</v>
      </c>
      <c r="G15" s="20"/>
      <c r="H15" s="21">
        <v>384.15929999999997</v>
      </c>
      <c r="I15" s="19">
        <v>384.16079000000002</v>
      </c>
      <c r="J15" s="19">
        <v>384.16356000000002</v>
      </c>
      <c r="K15" s="19">
        <v>384.15350000000001</v>
      </c>
      <c r="L15" s="19">
        <v>384.15839</v>
      </c>
      <c r="M15" s="19">
        <v>384.16579999999999</v>
      </c>
      <c r="N15" s="20"/>
      <c r="O15" s="29">
        <f t="shared" si="0"/>
        <v>3.8785993207677674</v>
      </c>
      <c r="P15" s="29">
        <f t="shared" si="1"/>
        <v>11.089149735655973</v>
      </c>
      <c r="Q15" s="29">
        <f t="shared" si="2"/>
        <v>-15.097903395714139</v>
      </c>
      <c r="R15" s="29">
        <f>(L15-H15)/H15*10^6</f>
        <v>-2.3688089810039941</v>
      </c>
      <c r="S15" s="29">
        <f>(M15-H15)/H15*10^6</f>
        <v>16.920064150514712</v>
      </c>
      <c r="T15" s="20"/>
      <c r="U15" s="29">
        <f>B16/B15</f>
        <v>1.7177918823810727E-3</v>
      </c>
      <c r="V15" s="29">
        <f t="shared" si="3"/>
        <v>3.1627008769695127E-4</v>
      </c>
      <c r="W15" s="29">
        <f t="shared" si="3"/>
        <v>2.271867502649166E-2</v>
      </c>
      <c r="X15" s="29">
        <f t="shared" si="3"/>
        <v>1.9807932891560263E-2</v>
      </c>
      <c r="Y15" s="29">
        <f t="shared" si="3"/>
        <v>5.4081458888069487E-3</v>
      </c>
      <c r="Z15" s="29">
        <f t="shared" si="4"/>
        <v>9.9937631553873793E-3</v>
      </c>
    </row>
    <row r="16" spans="1:26" x14ac:dyDescent="0.25">
      <c r="A16" s="20" t="s">
        <v>14</v>
      </c>
      <c r="B16" s="19">
        <v>9.6076178999999993</v>
      </c>
      <c r="C16" s="19">
        <v>1</v>
      </c>
      <c r="D16" s="19">
        <v>48.592531000000001</v>
      </c>
      <c r="E16" s="19">
        <v>41.544792000000001</v>
      </c>
      <c r="F16" s="19">
        <v>15.647415000000001</v>
      </c>
      <c r="G16" s="20"/>
      <c r="H16" s="21">
        <v>358.18009999999998</v>
      </c>
      <c r="I16" s="19">
        <v>358.17964000000001</v>
      </c>
      <c r="J16" s="19">
        <v>0</v>
      </c>
      <c r="K16" s="19">
        <v>358.17392000000001</v>
      </c>
      <c r="L16" s="19">
        <v>358.17671000000001</v>
      </c>
      <c r="M16" s="19">
        <v>358.18732999999997</v>
      </c>
      <c r="N16" s="20"/>
      <c r="O16" s="29">
        <f t="shared" si="0"/>
        <v>-1.2842701199074991</v>
      </c>
      <c r="P16" s="29">
        <v>0</v>
      </c>
      <c r="Q16" s="29">
        <f t="shared" si="2"/>
        <v>-17.253889872642553</v>
      </c>
      <c r="R16" s="29">
        <f>(L16-H16)/H16*10^6</f>
        <v>-9.4645124058192671</v>
      </c>
      <c r="S16" s="29">
        <f>(M16-H16)/H16*10^6</f>
        <v>20.185376016123573</v>
      </c>
      <c r="T16" s="20"/>
      <c r="U16" s="20"/>
      <c r="V16" s="20"/>
      <c r="W16" s="20"/>
      <c r="X16" s="20"/>
      <c r="Y16" s="20"/>
      <c r="Z16" s="20"/>
    </row>
    <row r="17" spans="1:26" x14ac:dyDescent="0.25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19"/>
      <c r="P17" s="19"/>
      <c r="Q17" s="19"/>
      <c r="R17" s="19"/>
      <c r="S17" s="19"/>
      <c r="T17" s="20"/>
      <c r="U17" s="20"/>
      <c r="V17" s="20"/>
      <c r="W17" s="20"/>
      <c r="X17" s="20"/>
      <c r="Y17" s="20"/>
      <c r="Z17" s="20"/>
    </row>
    <row r="18" spans="1:26" x14ac:dyDescent="0.25">
      <c r="A18" s="21" t="s">
        <v>1</v>
      </c>
      <c r="B18" s="22" t="s">
        <v>30</v>
      </c>
      <c r="C18" s="22"/>
      <c r="D18" s="22"/>
      <c r="E18" s="22"/>
      <c r="F18" s="22"/>
      <c r="G18" s="20"/>
      <c r="H18" s="21" t="s">
        <v>29</v>
      </c>
      <c r="I18" s="22" t="s">
        <v>28</v>
      </c>
      <c r="J18" s="22"/>
      <c r="K18" s="22"/>
      <c r="L18" s="22"/>
      <c r="M18" s="22"/>
      <c r="N18" s="20"/>
      <c r="O18" s="22" t="s">
        <v>27</v>
      </c>
      <c r="P18" s="22"/>
      <c r="Q18" s="22"/>
      <c r="R18" s="22"/>
      <c r="S18" s="22"/>
      <c r="T18" s="20"/>
      <c r="U18" s="20"/>
      <c r="V18" s="20"/>
      <c r="W18" s="20"/>
      <c r="X18" s="20"/>
      <c r="Y18" s="20"/>
      <c r="Z18" s="20"/>
    </row>
    <row r="19" spans="1:26" x14ac:dyDescent="0.25">
      <c r="A19" s="21"/>
      <c r="B19" s="23" t="s">
        <v>2</v>
      </c>
      <c r="C19" s="23" t="s">
        <v>3</v>
      </c>
      <c r="D19" s="23" t="s">
        <v>4</v>
      </c>
      <c r="E19" s="21" t="s">
        <v>25</v>
      </c>
      <c r="F19" s="21" t="s">
        <v>26</v>
      </c>
      <c r="G19" s="20"/>
      <c r="H19" s="20"/>
      <c r="I19" s="21" t="s">
        <v>2</v>
      </c>
      <c r="J19" s="21" t="s">
        <v>3</v>
      </c>
      <c r="K19" s="21" t="s">
        <v>4</v>
      </c>
      <c r="L19" s="21" t="s">
        <v>25</v>
      </c>
      <c r="M19" s="21" t="s">
        <v>26</v>
      </c>
      <c r="N19" s="20"/>
      <c r="O19" s="21" t="s">
        <v>2</v>
      </c>
      <c r="P19" s="21" t="s">
        <v>3</v>
      </c>
      <c r="Q19" s="21" t="s">
        <v>4</v>
      </c>
      <c r="R19" s="21" t="s">
        <v>25</v>
      </c>
      <c r="S19" s="21" t="s">
        <v>26</v>
      </c>
      <c r="T19" s="20"/>
      <c r="U19" s="20"/>
      <c r="V19" s="20"/>
      <c r="W19" s="20"/>
      <c r="X19" s="20"/>
      <c r="Y19" s="20"/>
      <c r="Z19" s="20"/>
    </row>
    <row r="20" spans="1:26" x14ac:dyDescent="0.25">
      <c r="A20" s="20" t="s">
        <v>15</v>
      </c>
      <c r="B20" s="19">
        <v>189.24852000000001</v>
      </c>
      <c r="C20" s="19">
        <v>467.52503000000002</v>
      </c>
      <c r="D20" s="19">
        <v>271.20661999999999</v>
      </c>
      <c r="E20" s="19">
        <v>216.65307999999999</v>
      </c>
      <c r="F20" s="19">
        <v>344.22019999999998</v>
      </c>
      <c r="G20" s="20"/>
      <c r="H20" s="21">
        <v>372.0994</v>
      </c>
      <c r="I20" s="19">
        <v>372.10030999999998</v>
      </c>
      <c r="J20" s="19">
        <v>372.10264000000001</v>
      </c>
      <c r="K20" s="19">
        <v>372.09206999999998</v>
      </c>
      <c r="L20" s="19">
        <v>372.09651000000002</v>
      </c>
      <c r="M20" s="19">
        <v>372.10345999999998</v>
      </c>
      <c r="N20" s="20"/>
      <c r="O20" s="29">
        <f t="shared" ref="O20:O49" si="6">(I20-H20)/H20*10^6</f>
        <v>2.4455830887558743</v>
      </c>
      <c r="P20" s="29">
        <f t="shared" si="1"/>
        <v>8.7073507777901256</v>
      </c>
      <c r="Q20" s="29">
        <f t="shared" si="2"/>
        <v>-19.699037407812224</v>
      </c>
      <c r="R20" s="29">
        <f>(L20-H20)/H20*10^6</f>
        <v>-7.766741897405395</v>
      </c>
      <c r="S20" s="29">
        <f>(M20-H20)/H20*10^6</f>
        <v>10.911063011607384</v>
      </c>
      <c r="T20" s="20"/>
      <c r="U20" s="20"/>
      <c r="V20" s="20"/>
      <c r="W20" s="20"/>
      <c r="X20" s="20"/>
      <c r="Y20" s="20"/>
      <c r="Z20" s="20"/>
    </row>
    <row r="21" spans="1:26" x14ac:dyDescent="0.25">
      <c r="A21" s="20" t="s">
        <v>16</v>
      </c>
      <c r="B21" s="19">
        <v>1</v>
      </c>
      <c r="C21" s="19">
        <v>17.02506</v>
      </c>
      <c r="D21" s="19">
        <v>18.745719999999999</v>
      </c>
      <c r="E21" s="19">
        <v>12.566977</v>
      </c>
      <c r="F21" s="19">
        <v>9.1015174999999999</v>
      </c>
      <c r="G21" s="20"/>
      <c r="H21" s="21">
        <v>346.12009999999998</v>
      </c>
      <c r="I21" s="19">
        <v>0</v>
      </c>
      <c r="J21" s="19">
        <v>346.12315999999998</v>
      </c>
      <c r="K21" s="19">
        <v>346.11441000000002</v>
      </c>
      <c r="L21" s="19">
        <v>346.11273999999997</v>
      </c>
      <c r="M21" s="19">
        <v>346.12765000000002</v>
      </c>
      <c r="N21" s="20"/>
      <c r="O21" s="29">
        <v>0</v>
      </c>
      <c r="P21" s="29">
        <f t="shared" si="1"/>
        <v>8.8408618858163628</v>
      </c>
      <c r="Q21" s="29">
        <f t="shared" si="2"/>
        <v>-16.439380434590976</v>
      </c>
      <c r="R21" s="29">
        <f t="shared" ref="R21:R32" si="7">(L21-H21)/H21*10^6</f>
        <v>-21.264295254755748</v>
      </c>
      <c r="S21" s="29">
        <f t="shared" ref="S21:S32" si="8">(M21-H21)/H21*10^6</f>
        <v>21.81323765952186</v>
      </c>
      <c r="T21" s="20"/>
      <c r="U21" s="20"/>
      <c r="V21" s="20"/>
      <c r="W21" s="20"/>
      <c r="X21" s="20"/>
      <c r="Y21" s="20"/>
      <c r="Z21" s="20"/>
    </row>
    <row r="22" spans="1:26" x14ac:dyDescent="0.25">
      <c r="A22" s="20"/>
      <c r="B22" s="19"/>
      <c r="C22" s="19"/>
      <c r="D22" s="19"/>
      <c r="E22" s="19"/>
      <c r="F22" s="19"/>
      <c r="G22" s="20"/>
      <c r="H22" s="21"/>
      <c r="I22" s="19"/>
      <c r="J22" s="19"/>
      <c r="K22" s="19"/>
      <c r="L22" s="19"/>
      <c r="M22" s="19"/>
      <c r="N22" s="20"/>
      <c r="O22" s="29"/>
      <c r="P22" s="29"/>
      <c r="Q22" s="29"/>
      <c r="R22" s="29"/>
      <c r="S22" s="29"/>
      <c r="T22" s="20"/>
      <c r="U22" s="20"/>
      <c r="V22" s="20"/>
      <c r="W22" s="20"/>
      <c r="X22" s="20"/>
      <c r="Y22" s="20"/>
      <c r="Z22" s="20"/>
    </row>
    <row r="23" spans="1:26" x14ac:dyDescent="0.25">
      <c r="A23" s="20" t="s">
        <v>17</v>
      </c>
      <c r="B23" s="19">
        <v>340.98070000000001</v>
      </c>
      <c r="C23" s="19">
        <v>2378.2528000000002</v>
      </c>
      <c r="D23" s="19">
        <v>1474.6311000000001</v>
      </c>
      <c r="E23" s="19">
        <v>883.02287000000001</v>
      </c>
      <c r="F23" s="19">
        <v>855.55975000000001</v>
      </c>
      <c r="G23" s="20"/>
      <c r="H23" s="21">
        <v>370.08370000000002</v>
      </c>
      <c r="I23" s="19">
        <v>370.08548000000002</v>
      </c>
      <c r="J23" s="19">
        <v>370.08792</v>
      </c>
      <c r="K23" s="19">
        <v>370.07792000000001</v>
      </c>
      <c r="L23" s="19">
        <v>370.0829</v>
      </c>
      <c r="M23" s="19">
        <v>370.09052000000003</v>
      </c>
      <c r="N23" s="20"/>
      <c r="O23" s="29">
        <f t="shared" si="6"/>
        <v>4.8097227735146459</v>
      </c>
      <c r="P23" s="29">
        <f t="shared" si="1"/>
        <v>11.402825901208951</v>
      </c>
      <c r="Q23" s="29">
        <f t="shared" si="2"/>
        <v>-15.618088556766109</v>
      </c>
      <c r="R23" s="29">
        <f t="shared" si="7"/>
        <v>-2.1616731567117311</v>
      </c>
      <c r="S23" s="29">
        <f t="shared" si="8"/>
        <v>18.428263660368483</v>
      </c>
      <c r="T23" s="20"/>
      <c r="U23" s="20"/>
      <c r="V23" s="20"/>
      <c r="W23" s="20"/>
      <c r="X23" s="20"/>
      <c r="Y23" s="20"/>
      <c r="Z23" s="20"/>
    </row>
    <row r="24" spans="1:26" x14ac:dyDescent="0.25">
      <c r="A24" s="20" t="s">
        <v>18</v>
      </c>
      <c r="B24" s="19">
        <v>1</v>
      </c>
      <c r="C24" s="19">
        <v>1</v>
      </c>
      <c r="D24" s="19">
        <v>1</v>
      </c>
      <c r="E24" s="19">
        <v>1</v>
      </c>
      <c r="F24" s="19">
        <v>1</v>
      </c>
      <c r="G24" s="20"/>
      <c r="H24" s="21">
        <v>344.10449999999997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20"/>
      <c r="O24" s="29"/>
      <c r="P24" s="29"/>
      <c r="Q24" s="29"/>
      <c r="R24" s="29"/>
      <c r="S24" s="29"/>
      <c r="T24" s="20"/>
      <c r="U24" s="20"/>
      <c r="V24" s="20"/>
      <c r="W24" s="20"/>
      <c r="X24" s="20"/>
      <c r="Y24" s="20"/>
      <c r="Z24" s="20"/>
    </row>
    <row r="25" spans="1:26" x14ac:dyDescent="0.25">
      <c r="A25" s="20"/>
      <c r="B25" s="19"/>
      <c r="C25" s="19"/>
      <c r="D25" s="19"/>
      <c r="E25" s="19"/>
      <c r="F25" s="19"/>
      <c r="G25" s="20"/>
      <c r="H25" s="21"/>
      <c r="I25" s="19"/>
      <c r="J25" s="19"/>
      <c r="K25" s="19"/>
      <c r="L25" s="19"/>
      <c r="M25" s="19"/>
      <c r="N25" s="20"/>
      <c r="O25" s="29"/>
      <c r="P25" s="29"/>
      <c r="Q25" s="29"/>
      <c r="R25" s="29"/>
      <c r="S25" s="29"/>
      <c r="T25" s="20"/>
      <c r="U25" s="20"/>
      <c r="V25" s="20"/>
      <c r="W25" s="20"/>
      <c r="X25" s="20"/>
      <c r="Y25" s="20"/>
      <c r="Z25" s="20"/>
    </row>
    <row r="26" spans="1:26" x14ac:dyDescent="0.25">
      <c r="A26" s="20" t="s">
        <v>19</v>
      </c>
      <c r="B26" s="19">
        <v>236.43242000000001</v>
      </c>
      <c r="C26" s="19">
        <v>60.499308999999997</v>
      </c>
      <c r="D26" s="19">
        <v>115.68899</v>
      </c>
      <c r="E26" s="19">
        <v>68.445397999999997</v>
      </c>
      <c r="F26" s="19">
        <v>341.60633999999999</v>
      </c>
      <c r="G26" s="20"/>
      <c r="H26" s="21">
        <v>443.1035</v>
      </c>
      <c r="I26" s="19">
        <v>443.10379</v>
      </c>
      <c r="J26" s="19">
        <v>443.10651000000001</v>
      </c>
      <c r="K26" s="19">
        <v>443.09751999999997</v>
      </c>
      <c r="L26" s="19">
        <v>443.10280999999998</v>
      </c>
      <c r="M26" s="19">
        <v>443.10971999999998</v>
      </c>
      <c r="N26" s="20"/>
      <c r="O26" s="29">
        <f t="shared" si="6"/>
        <v>0.65447463178870136</v>
      </c>
      <c r="P26" s="29">
        <f t="shared" si="1"/>
        <v>6.7929953160322558</v>
      </c>
      <c r="Q26" s="29">
        <f t="shared" si="2"/>
        <v>-13.495718269032633</v>
      </c>
      <c r="R26" s="29">
        <f t="shared" si="7"/>
        <v>-1.5571982618509297</v>
      </c>
      <c r="S26" s="29">
        <f t="shared" si="8"/>
        <v>14.03735244696734</v>
      </c>
      <c r="T26" s="20"/>
      <c r="U26" s="20"/>
      <c r="V26" s="20"/>
      <c r="W26" s="20"/>
      <c r="X26" s="20"/>
      <c r="Y26" s="20"/>
      <c r="Z26" s="20"/>
    </row>
    <row r="27" spans="1:26" x14ac:dyDescent="0.25">
      <c r="A27" s="20" t="s">
        <v>20</v>
      </c>
      <c r="B27" s="19">
        <v>1</v>
      </c>
      <c r="C27" s="30">
        <v>3.1202877</v>
      </c>
      <c r="D27" s="19">
        <v>1</v>
      </c>
      <c r="E27" s="30">
        <v>49.467278999999998</v>
      </c>
      <c r="F27" s="30">
        <v>25.561888</v>
      </c>
      <c r="G27" s="20"/>
      <c r="H27" s="21">
        <v>417.12419999999997</v>
      </c>
      <c r="I27" s="19">
        <v>0</v>
      </c>
      <c r="J27" s="30">
        <v>417.33654999999999</v>
      </c>
      <c r="K27" s="19">
        <v>0</v>
      </c>
      <c r="L27" s="30">
        <v>417.33472</v>
      </c>
      <c r="M27" s="30">
        <v>417.34010000000001</v>
      </c>
      <c r="N27" s="20"/>
      <c r="O27" s="29">
        <v>0</v>
      </c>
      <c r="P27" s="20">
        <f t="shared" si="1"/>
        <v>509.08098834835027</v>
      </c>
      <c r="Q27" s="20">
        <v>0</v>
      </c>
      <c r="R27" s="20">
        <f t="shared" si="7"/>
        <v>504.69380582577304</v>
      </c>
      <c r="S27" s="20">
        <f t="shared" si="8"/>
        <v>517.59164296876884</v>
      </c>
      <c r="T27" s="20"/>
      <c r="U27" s="20"/>
      <c r="V27" s="20"/>
      <c r="W27" s="20"/>
      <c r="X27" s="20"/>
      <c r="Y27" s="20"/>
      <c r="Z27" s="20"/>
    </row>
    <row r="28" spans="1:26" x14ac:dyDescent="0.25">
      <c r="A28" s="20"/>
      <c r="B28" s="19"/>
      <c r="C28" s="19"/>
      <c r="D28" s="19"/>
      <c r="E28" s="19"/>
      <c r="F28" s="19"/>
      <c r="G28" s="20"/>
      <c r="H28" s="21"/>
      <c r="I28" s="19"/>
      <c r="J28" s="19"/>
      <c r="K28" s="19"/>
      <c r="L28" s="19"/>
      <c r="M28" s="19"/>
      <c r="N28" s="20"/>
      <c r="O28" s="29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spans="1:26" x14ac:dyDescent="0.25">
      <c r="A29" s="20" t="s">
        <v>21</v>
      </c>
      <c r="B29" s="19">
        <v>9.2476994000000001</v>
      </c>
      <c r="C29" s="19">
        <v>53.337753999999997</v>
      </c>
      <c r="D29" s="19">
        <v>40.642435999999996</v>
      </c>
      <c r="E29" s="19">
        <v>17.153775</v>
      </c>
      <c r="F29" s="30">
        <v>16.798345000000001</v>
      </c>
      <c r="G29" s="20"/>
      <c r="H29" s="21">
        <v>322.08370000000002</v>
      </c>
      <c r="I29" s="19">
        <v>322.08677999999998</v>
      </c>
      <c r="J29" s="19">
        <v>322.08848</v>
      </c>
      <c r="K29" s="19">
        <v>322.08058999999997</v>
      </c>
      <c r="L29" s="19">
        <v>322.08476000000002</v>
      </c>
      <c r="M29" s="30">
        <v>322.09634999999997</v>
      </c>
      <c r="N29" s="20"/>
      <c r="O29" s="29">
        <f t="shared" si="6"/>
        <v>9.5627316748859137</v>
      </c>
      <c r="P29" s="20">
        <f t="shared" si="1"/>
        <v>14.840862794306153</v>
      </c>
      <c r="Q29" s="20">
        <f t="shared" si="2"/>
        <v>-9.655875165521385</v>
      </c>
      <c r="R29" s="20">
        <f t="shared" si="7"/>
        <v>3.2910699920405717</v>
      </c>
      <c r="S29" s="20">
        <f t="shared" si="8"/>
        <v>39.275505093710038</v>
      </c>
      <c r="T29" s="20"/>
      <c r="U29" s="20"/>
      <c r="V29" s="20"/>
      <c r="W29" s="20"/>
      <c r="X29" s="20"/>
      <c r="Y29" s="20"/>
      <c r="Z29" s="20"/>
    </row>
    <row r="30" spans="1:26" x14ac:dyDescent="0.25">
      <c r="A30" s="20" t="s">
        <v>22</v>
      </c>
      <c r="B30" s="19">
        <v>1</v>
      </c>
      <c r="C30" s="19">
        <v>1</v>
      </c>
      <c r="D30" s="19">
        <v>1</v>
      </c>
      <c r="E30" s="19">
        <v>1</v>
      </c>
      <c r="F30" s="19">
        <v>1</v>
      </c>
      <c r="G30" s="20"/>
      <c r="H30" s="21">
        <v>296.10449999999997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20"/>
      <c r="O30" s="29">
        <v>0</v>
      </c>
      <c r="P30" s="20">
        <v>0</v>
      </c>
      <c r="Q30" s="20">
        <v>0</v>
      </c>
      <c r="R30" s="20">
        <v>0</v>
      </c>
      <c r="S30" s="20">
        <v>0</v>
      </c>
      <c r="T30" s="20"/>
      <c r="U30" s="20"/>
      <c r="V30" s="20"/>
      <c r="W30" s="20"/>
      <c r="X30" s="20"/>
      <c r="Y30" s="20"/>
      <c r="Z30" s="20"/>
    </row>
    <row r="31" spans="1:26" x14ac:dyDescent="0.25">
      <c r="A31" s="20"/>
      <c r="B31" s="19"/>
      <c r="C31" s="19"/>
      <c r="D31" s="19"/>
      <c r="E31" s="19"/>
      <c r="F31" s="19"/>
      <c r="G31" s="20"/>
      <c r="H31" s="21"/>
      <c r="I31" s="19"/>
      <c r="J31" s="19"/>
      <c r="K31" s="19"/>
      <c r="L31" s="19"/>
      <c r="M31" s="19"/>
      <c r="N31" s="20"/>
      <c r="O31" s="29"/>
      <c r="P31" s="29"/>
      <c r="Q31" s="29"/>
      <c r="R31" s="29"/>
      <c r="S31" s="29"/>
      <c r="T31" s="20"/>
      <c r="U31" s="20"/>
      <c r="V31" s="20"/>
      <c r="W31" s="20"/>
      <c r="X31" s="20"/>
      <c r="Y31" s="20"/>
      <c r="Z31" s="20"/>
    </row>
    <row r="32" spans="1:26" x14ac:dyDescent="0.25">
      <c r="A32" s="20" t="s">
        <v>23</v>
      </c>
      <c r="B32" s="19">
        <v>1052.7369000000001</v>
      </c>
      <c r="C32" s="19">
        <v>504.26249999999999</v>
      </c>
      <c r="D32" s="19">
        <v>889.12779</v>
      </c>
      <c r="E32" s="19">
        <v>667.60473999999999</v>
      </c>
      <c r="F32" s="19">
        <v>572.62000999999998</v>
      </c>
      <c r="G32" s="20"/>
      <c r="H32" s="21">
        <v>406.1413</v>
      </c>
      <c r="I32" s="19">
        <v>406.14242000000002</v>
      </c>
      <c r="J32" s="19">
        <v>406.14535999999998</v>
      </c>
      <c r="K32" s="19">
        <v>406.13571999999999</v>
      </c>
      <c r="L32" s="19">
        <v>406.14087000000001</v>
      </c>
      <c r="M32" s="19">
        <v>406.14870999999999</v>
      </c>
      <c r="N32" s="20"/>
      <c r="O32" s="29">
        <f t="shared" si="6"/>
        <v>2.7576609421756486</v>
      </c>
      <c r="P32" s="29">
        <f t="shared" si="1"/>
        <v>9.9965209152117769</v>
      </c>
      <c r="Q32" s="29">
        <f t="shared" si="2"/>
        <v>-13.739060765327295</v>
      </c>
      <c r="R32" s="29">
        <f t="shared" si="7"/>
        <v>-1.058744825986373</v>
      </c>
      <c r="S32" s="29">
        <f t="shared" si="8"/>
        <v>18.24488176896325</v>
      </c>
      <c r="T32" s="20"/>
      <c r="U32" s="20"/>
      <c r="V32" s="20"/>
      <c r="W32" s="20"/>
      <c r="X32" s="20"/>
      <c r="Y32" s="20"/>
      <c r="Z32" s="20"/>
    </row>
    <row r="33" spans="1:26" x14ac:dyDescent="0.25">
      <c r="A33" s="20" t="s">
        <v>24</v>
      </c>
      <c r="B33" s="19">
        <v>1</v>
      </c>
      <c r="C33" s="19">
        <v>1</v>
      </c>
      <c r="D33" s="19">
        <v>1</v>
      </c>
      <c r="E33" s="19">
        <v>1</v>
      </c>
      <c r="F33" s="19">
        <v>1</v>
      </c>
      <c r="G33" s="20"/>
      <c r="H33" s="21">
        <v>380.16199999999998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20"/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0"/>
      <c r="U33" s="20"/>
      <c r="V33" s="20"/>
      <c r="W33" s="20"/>
      <c r="X33" s="20"/>
      <c r="Y33" s="20"/>
      <c r="Z33" s="20"/>
    </row>
    <row r="34" spans="1:26" x14ac:dyDescent="0.25">
      <c r="B34" s="3"/>
      <c r="C34" s="3"/>
      <c r="D34" s="3"/>
      <c r="E34" s="3"/>
      <c r="F34" s="3"/>
      <c r="H34" s="1"/>
      <c r="O34" s="3"/>
      <c r="P34" s="3"/>
      <c r="Q34" s="3"/>
      <c r="R34" s="3"/>
      <c r="S34" s="3"/>
    </row>
    <row r="35" spans="1:26" x14ac:dyDescent="0.25">
      <c r="B35" s="18"/>
      <c r="C35" s="18"/>
      <c r="D35" s="18"/>
      <c r="E35" s="18"/>
      <c r="F35" s="18"/>
      <c r="I35" s="18"/>
      <c r="J35" s="18"/>
      <c r="K35" s="18"/>
      <c r="L35" s="18"/>
      <c r="M35" s="18"/>
      <c r="O35" s="18"/>
      <c r="P35" s="18"/>
      <c r="Q35" s="18"/>
      <c r="R35" s="18"/>
      <c r="S35" s="18"/>
    </row>
  </sheetData>
  <mergeCells count="10">
    <mergeCell ref="U1:Y1"/>
    <mergeCell ref="B35:F35"/>
    <mergeCell ref="I35:M35"/>
    <mergeCell ref="O35:S35"/>
    <mergeCell ref="B1:F1"/>
    <mergeCell ref="I1:M1"/>
    <mergeCell ref="O1:S1"/>
    <mergeCell ref="B18:F18"/>
    <mergeCell ref="I18:M18"/>
    <mergeCell ref="O18:S18"/>
  </mergeCells>
  <conditionalFormatting sqref="O3:S16 O20:S26 O37:S50 O31:S33 O27:O30">
    <cfRule type="cellIs" dxfId="19" priority="1" operator="lessThan">
      <formula>-30</formula>
    </cfRule>
  </conditionalFormatting>
  <conditionalFormatting sqref="O3:S16">
    <cfRule type="cellIs" dxfId="18" priority="3" operator="greaterThan">
      <formula>30</formula>
    </cfRule>
  </conditionalFormatting>
  <conditionalFormatting sqref="O20:S26 O37:S50 O31:S33 O27:O30">
    <cfRule type="cellIs" dxfId="17" priority="2" operator="greaterThan">
      <formula>30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D2385-1CC4-43D1-815D-4B26FB348430}">
  <dimension ref="A1:Z47"/>
  <sheetViews>
    <sheetView topLeftCell="B1" zoomScaleNormal="100" workbookViewId="0">
      <selection activeCell="E23" sqref="E23"/>
    </sheetView>
  </sheetViews>
  <sheetFormatPr defaultRowHeight="15" x14ac:dyDescent="0.25"/>
  <cols>
    <col min="1" max="1" width="44.5703125" bestFit="1" customWidth="1"/>
    <col min="2" max="2" width="11.5703125" bestFit="1" customWidth="1"/>
    <col min="3" max="4" width="10.42578125" bestFit="1" customWidth="1"/>
    <col min="5" max="6" width="10.7109375" bestFit="1" customWidth="1"/>
    <col min="8" max="8" width="24.42578125" bestFit="1" customWidth="1"/>
    <col min="9" max="13" width="9.5703125" bestFit="1" customWidth="1"/>
    <col min="15" max="19" width="11.28515625" bestFit="1" customWidth="1"/>
    <col min="21" max="23" width="9.28515625" bestFit="1" customWidth="1"/>
    <col min="24" max="25" width="9.5703125" bestFit="1" customWidth="1"/>
    <col min="26" max="26" width="13.28515625" bestFit="1" customWidth="1"/>
  </cols>
  <sheetData>
    <row r="1" spans="1:26" x14ac:dyDescent="0.25">
      <c r="A1" s="1" t="s">
        <v>0</v>
      </c>
      <c r="B1" s="17" t="s">
        <v>30</v>
      </c>
      <c r="C1" s="17"/>
      <c r="D1" s="17"/>
      <c r="E1" s="17"/>
      <c r="F1" s="17"/>
      <c r="H1" s="1" t="s">
        <v>29</v>
      </c>
      <c r="I1" s="17" t="s">
        <v>28</v>
      </c>
      <c r="J1" s="17"/>
      <c r="K1" s="17"/>
      <c r="L1" s="17"/>
      <c r="M1" s="17"/>
      <c r="N1" s="1"/>
      <c r="O1" s="17" t="s">
        <v>27</v>
      </c>
      <c r="P1" s="17"/>
      <c r="Q1" s="17"/>
      <c r="R1" s="17"/>
      <c r="S1" s="17"/>
      <c r="U1" s="17" t="s">
        <v>31</v>
      </c>
      <c r="V1" s="17"/>
      <c r="W1" s="17"/>
      <c r="X1" s="17"/>
      <c r="Y1" s="17"/>
      <c r="Z1" s="1" t="s">
        <v>32</v>
      </c>
    </row>
    <row r="2" spans="1:26" x14ac:dyDescent="0.25">
      <c r="B2" s="1" t="s">
        <v>2</v>
      </c>
      <c r="C2" s="1" t="s">
        <v>3</v>
      </c>
      <c r="D2" s="1" t="s">
        <v>4</v>
      </c>
      <c r="E2" s="1" t="s">
        <v>25</v>
      </c>
      <c r="F2" s="1" t="s">
        <v>26</v>
      </c>
      <c r="G2" s="1"/>
      <c r="I2" s="1" t="s">
        <v>2</v>
      </c>
      <c r="J2" s="1" t="s">
        <v>3</v>
      </c>
      <c r="K2" s="1" t="s">
        <v>4</v>
      </c>
      <c r="L2" s="1" t="s">
        <v>25</v>
      </c>
      <c r="M2" s="1" t="s">
        <v>26</v>
      </c>
      <c r="O2" s="1" t="s">
        <v>2</v>
      </c>
      <c r="P2" s="1" t="s">
        <v>3</v>
      </c>
      <c r="Q2" s="1" t="s">
        <v>4</v>
      </c>
      <c r="R2" s="1" t="s">
        <v>25</v>
      </c>
      <c r="S2" s="1" t="s">
        <v>26</v>
      </c>
      <c r="U2" s="1" t="s">
        <v>2</v>
      </c>
      <c r="V2" s="1" t="s">
        <v>3</v>
      </c>
      <c r="W2" s="1" t="s">
        <v>4</v>
      </c>
      <c r="X2" s="1" t="s">
        <v>25</v>
      </c>
      <c r="Y2" s="1" t="s">
        <v>26</v>
      </c>
      <c r="Z2" s="1" t="s">
        <v>33</v>
      </c>
    </row>
    <row r="3" spans="1:26" x14ac:dyDescent="0.25">
      <c r="A3" t="s">
        <v>6</v>
      </c>
      <c r="B3" s="5">
        <v>15.539365999999999</v>
      </c>
      <c r="C3" s="3">
        <v>1</v>
      </c>
      <c r="D3" s="3">
        <v>1</v>
      </c>
      <c r="E3" s="3">
        <v>1</v>
      </c>
      <c r="F3" s="5">
        <v>1</v>
      </c>
      <c r="G3" s="3"/>
      <c r="H3" s="1">
        <v>350.11750000000001</v>
      </c>
      <c r="I3" s="5">
        <v>350.12</v>
      </c>
      <c r="J3" s="3">
        <v>0</v>
      </c>
      <c r="K3" s="3">
        <v>0</v>
      </c>
      <c r="L3" s="3">
        <v>0</v>
      </c>
      <c r="M3" s="5">
        <v>0</v>
      </c>
      <c r="O3" s="4">
        <f>(I3-H3)/H3*10^6</f>
        <v>7.1404599884259605</v>
      </c>
      <c r="P3" s="4">
        <v>0</v>
      </c>
      <c r="Q3" s="4">
        <v>0</v>
      </c>
      <c r="R3" s="4">
        <v>0</v>
      </c>
      <c r="S3" s="4">
        <v>0</v>
      </c>
      <c r="U3" s="4">
        <f>B4/B3</f>
        <v>68.442174539167169</v>
      </c>
      <c r="V3" s="4">
        <f>C4/C3</f>
        <v>509.07035999999999</v>
      </c>
      <c r="W3" s="4">
        <f>D4/D3</f>
        <v>623.59069</v>
      </c>
      <c r="X3" s="4">
        <f>E4/E3</f>
        <v>890.9751</v>
      </c>
      <c r="Y3" s="4">
        <f>F4/F3</f>
        <v>543.12130999999999</v>
      </c>
      <c r="Z3" s="4">
        <f>AVERAGE(U3:Y3)</f>
        <v>527.03992690783343</v>
      </c>
    </row>
    <row r="4" spans="1:26" x14ac:dyDescent="0.25">
      <c r="A4" t="s">
        <v>5</v>
      </c>
      <c r="B4" s="3">
        <v>1063.548</v>
      </c>
      <c r="C4" s="3">
        <v>509.07035999999999</v>
      </c>
      <c r="D4" s="3">
        <v>623.59069</v>
      </c>
      <c r="E4" s="3">
        <v>890.9751</v>
      </c>
      <c r="F4" s="3">
        <v>543.12130999999999</v>
      </c>
      <c r="G4" s="3"/>
      <c r="H4" s="1">
        <v>324.13819999999998</v>
      </c>
      <c r="I4" s="3">
        <v>324.13938000000002</v>
      </c>
      <c r="J4" s="3">
        <v>324.14062000000001</v>
      </c>
      <c r="K4" s="3">
        <v>324.13198</v>
      </c>
      <c r="L4" s="3">
        <v>324.13731999999999</v>
      </c>
      <c r="M4" s="3">
        <v>324.14517000000001</v>
      </c>
      <c r="O4" s="4">
        <f t="shared" ref="O4:O16" si="0">(I4-H4)/H4*10^6</f>
        <v>3.6404225112420803</v>
      </c>
      <c r="P4" s="4">
        <f t="shared" ref="P4:P16" si="1">(J4-H4)/H4*10^6</f>
        <v>7.4659512517474846</v>
      </c>
      <c r="Q4" s="4">
        <f t="shared" ref="Q4:Q16" si="2">(K4-H4)/H4*10^6</f>
        <v>-19.18934577900659</v>
      </c>
      <c r="R4" s="4">
        <f t="shared" ref="R4:R16" si="3">(L4-H4)/H4*10^6</f>
        <v>-2.7148913642239854</v>
      </c>
      <c r="S4" s="4">
        <f t="shared" ref="S4:S16" si="4">(M4-H4)/H4*10^6</f>
        <v>21.50317364637646</v>
      </c>
      <c r="U4" s="4"/>
      <c r="V4" s="4"/>
      <c r="W4" s="4"/>
      <c r="X4" s="4"/>
      <c r="Y4" s="4"/>
      <c r="Z4" s="4"/>
    </row>
    <row r="5" spans="1:26" x14ac:dyDescent="0.25">
      <c r="B5" s="3"/>
      <c r="C5" s="3"/>
      <c r="D5" s="3"/>
      <c r="E5" s="3"/>
      <c r="F5" s="3"/>
      <c r="G5" s="3"/>
      <c r="H5" s="1"/>
      <c r="I5" s="3"/>
      <c r="J5" s="3"/>
      <c r="K5" s="3"/>
      <c r="L5" s="3"/>
      <c r="M5" s="3"/>
      <c r="O5" s="4"/>
      <c r="P5" s="4"/>
      <c r="Q5" s="4"/>
      <c r="R5" s="4"/>
      <c r="S5" s="4"/>
      <c r="U5" s="4"/>
      <c r="V5" s="4"/>
      <c r="W5" s="4"/>
      <c r="X5" s="4"/>
      <c r="Y5" s="4"/>
      <c r="Z5" s="4"/>
    </row>
    <row r="6" spans="1:26" x14ac:dyDescent="0.25">
      <c r="A6" t="s">
        <v>7</v>
      </c>
      <c r="B6" s="5">
        <v>1</v>
      </c>
      <c r="C6" s="3">
        <v>1</v>
      </c>
      <c r="D6" s="3">
        <v>1</v>
      </c>
      <c r="E6" s="3">
        <v>1</v>
      </c>
      <c r="F6" s="5">
        <v>1</v>
      </c>
      <c r="G6" s="3"/>
      <c r="H6" s="1">
        <v>348.10180000000003</v>
      </c>
      <c r="I6" s="5">
        <v>0</v>
      </c>
      <c r="J6" s="3">
        <v>0</v>
      </c>
      <c r="K6" s="3">
        <v>0</v>
      </c>
      <c r="L6" s="3">
        <v>0</v>
      </c>
      <c r="M6" s="5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U6" s="4">
        <f>B7/B6</f>
        <v>104.28542</v>
      </c>
      <c r="V6" s="4">
        <f t="shared" ref="V6:Y15" si="5">C7/C6</f>
        <v>21.638151000000001</v>
      </c>
      <c r="W6" s="4">
        <f t="shared" si="5"/>
        <v>10.660325</v>
      </c>
      <c r="X6" s="4">
        <f t="shared" si="5"/>
        <v>36.158600999999997</v>
      </c>
      <c r="Y6" s="4">
        <f t="shared" si="5"/>
        <v>5.8673658</v>
      </c>
      <c r="Z6" s="4">
        <f t="shared" ref="Z6:Z15" si="6">AVERAGE(U6:Y6)</f>
        <v>35.721972559999998</v>
      </c>
    </row>
    <row r="7" spans="1:26" x14ac:dyDescent="0.25">
      <c r="A7" t="s">
        <v>8</v>
      </c>
      <c r="B7" s="3">
        <v>104.28542</v>
      </c>
      <c r="C7" s="3">
        <v>21.638151000000001</v>
      </c>
      <c r="D7" s="3">
        <v>10.660325</v>
      </c>
      <c r="E7" s="3">
        <v>36.158600999999997</v>
      </c>
      <c r="F7" s="3">
        <v>5.8673658</v>
      </c>
      <c r="G7" s="3"/>
      <c r="H7" s="1">
        <v>322.1225</v>
      </c>
      <c r="I7" s="3">
        <v>322.12421999999998</v>
      </c>
      <c r="J7" s="3">
        <v>322.12292000000002</v>
      </c>
      <c r="K7" s="3">
        <v>322.1293</v>
      </c>
      <c r="L7" s="3">
        <v>322.12036999999998</v>
      </c>
      <c r="M7" s="3">
        <v>322.12133</v>
      </c>
      <c r="O7" s="4">
        <f t="shared" si="0"/>
        <v>5.3395835434579002</v>
      </c>
      <c r="P7" s="4">
        <f t="shared" si="1"/>
        <v>1.3038517955735065</v>
      </c>
      <c r="Q7" s="4">
        <f t="shared" si="2"/>
        <v>21.109981451150922</v>
      </c>
      <c r="R7" s="4">
        <f t="shared" si="3"/>
        <v>-6.6123912487404377</v>
      </c>
      <c r="S7" s="4">
        <f t="shared" si="4"/>
        <v>-3.6321585732194794</v>
      </c>
      <c r="U7" s="4"/>
      <c r="V7" s="4"/>
      <c r="W7" s="4"/>
      <c r="X7" s="4"/>
      <c r="Y7" s="4"/>
      <c r="Z7" s="4"/>
    </row>
    <row r="8" spans="1:26" x14ac:dyDescent="0.25">
      <c r="B8" s="3"/>
      <c r="C8" s="3"/>
      <c r="D8" s="3"/>
      <c r="E8" s="3"/>
      <c r="F8" s="3"/>
      <c r="G8" s="3"/>
      <c r="H8" s="1"/>
      <c r="I8" s="3"/>
      <c r="J8" s="3"/>
      <c r="K8" s="3"/>
      <c r="L8" s="3"/>
      <c r="M8" s="3"/>
      <c r="O8" s="4"/>
      <c r="P8" s="4"/>
      <c r="Q8" s="4"/>
      <c r="R8" s="4"/>
      <c r="S8" s="4"/>
      <c r="U8" s="4"/>
      <c r="V8" s="4"/>
      <c r="W8" s="4"/>
      <c r="X8" s="4"/>
      <c r="Y8" s="4"/>
      <c r="Z8" s="4"/>
    </row>
    <row r="9" spans="1:26" x14ac:dyDescent="0.25">
      <c r="A9" t="s">
        <v>9</v>
      </c>
      <c r="B9" s="5">
        <v>226.16460000000001</v>
      </c>
      <c r="C9" s="7">
        <v>1</v>
      </c>
      <c r="D9" s="7">
        <v>1</v>
      </c>
      <c r="E9" s="7">
        <v>1</v>
      </c>
      <c r="F9" s="7">
        <v>1</v>
      </c>
      <c r="G9" s="7"/>
      <c r="H9" s="8">
        <v>421.1216</v>
      </c>
      <c r="I9" s="5">
        <v>421.12254999999999</v>
      </c>
      <c r="J9" s="3">
        <v>0</v>
      </c>
      <c r="K9" s="3">
        <v>0</v>
      </c>
      <c r="L9" s="3">
        <v>0</v>
      </c>
      <c r="M9" s="3">
        <v>0</v>
      </c>
      <c r="O9" s="4">
        <f t="shared" si="0"/>
        <v>2.2558804867499176</v>
      </c>
      <c r="P9" s="4">
        <v>0</v>
      </c>
      <c r="Q9" s="4">
        <v>0</v>
      </c>
      <c r="R9" s="4">
        <v>0</v>
      </c>
      <c r="S9" s="4">
        <v>0</v>
      </c>
      <c r="U9" s="4">
        <f t="shared" ref="U9:U15" si="7">B10/B9</f>
        <v>14.644699922092141</v>
      </c>
      <c r="V9" s="4">
        <f t="shared" si="5"/>
        <v>184.00478000000001</v>
      </c>
      <c r="W9" s="4">
        <f t="shared" si="5"/>
        <v>498.39001999999999</v>
      </c>
      <c r="X9" s="4">
        <f t="shared" si="5"/>
        <v>1577.8462</v>
      </c>
      <c r="Y9" s="4">
        <f t="shared" si="5"/>
        <v>340.97187000000002</v>
      </c>
      <c r="Z9" s="4">
        <f t="shared" si="6"/>
        <v>523.17151398441843</v>
      </c>
    </row>
    <row r="10" spans="1:26" x14ac:dyDescent="0.25">
      <c r="A10" t="s">
        <v>10</v>
      </c>
      <c r="B10" s="3">
        <v>3312.1127000000001</v>
      </c>
      <c r="C10" s="3">
        <v>184.00478000000001</v>
      </c>
      <c r="D10" s="3">
        <v>498.39001999999999</v>
      </c>
      <c r="E10" s="3">
        <v>1577.8462</v>
      </c>
      <c r="F10" s="3">
        <v>340.97187000000002</v>
      </c>
      <c r="G10" s="3"/>
      <c r="H10" s="1">
        <v>395.14229999999998</v>
      </c>
      <c r="I10" s="3">
        <v>395.14440999999999</v>
      </c>
      <c r="J10" s="3">
        <v>395.14481000000001</v>
      </c>
      <c r="K10" s="3">
        <v>395.13459999999998</v>
      </c>
      <c r="L10" s="3">
        <v>395.14191</v>
      </c>
      <c r="M10" s="3">
        <v>395.14753000000002</v>
      </c>
      <c r="O10" s="4">
        <f t="shared" si="0"/>
        <v>5.3398484546353133</v>
      </c>
      <c r="P10" s="4">
        <f t="shared" si="1"/>
        <v>6.3521420005636511</v>
      </c>
      <c r="Q10" s="4">
        <f t="shared" si="2"/>
        <v>-19.486650758473132</v>
      </c>
      <c r="R10" s="4">
        <f t="shared" si="3"/>
        <v>-0.98698620720100783</v>
      </c>
      <c r="S10" s="4">
        <f t="shared" si="4"/>
        <v>13.235738112674943</v>
      </c>
      <c r="U10" s="4"/>
      <c r="V10" s="4"/>
      <c r="W10" s="4"/>
      <c r="X10" s="4"/>
      <c r="Y10" s="4"/>
      <c r="Z10" s="4"/>
    </row>
    <row r="11" spans="1:26" x14ac:dyDescent="0.25">
      <c r="B11" s="3"/>
      <c r="C11" s="3"/>
      <c r="D11" s="3"/>
      <c r="E11" s="3"/>
      <c r="F11" s="3"/>
      <c r="G11" s="3"/>
      <c r="H11" s="1"/>
      <c r="I11" s="3"/>
      <c r="J11" s="3"/>
      <c r="K11" s="3"/>
      <c r="L11" s="3"/>
      <c r="M11" s="3"/>
      <c r="O11" s="4"/>
      <c r="P11" s="4"/>
      <c r="Q11" s="4"/>
      <c r="R11" s="4"/>
      <c r="S11" s="4"/>
      <c r="U11" s="4"/>
      <c r="V11" s="4"/>
      <c r="W11" s="4"/>
      <c r="X11" s="4"/>
      <c r="Y11" s="4"/>
      <c r="Z11" s="4"/>
    </row>
    <row r="12" spans="1:26" x14ac:dyDescent="0.25">
      <c r="A12" t="s">
        <v>11</v>
      </c>
      <c r="B12" s="3">
        <v>1</v>
      </c>
      <c r="C12" s="3">
        <v>1</v>
      </c>
      <c r="D12" s="3">
        <v>1</v>
      </c>
      <c r="E12" s="5">
        <v>1</v>
      </c>
      <c r="F12" s="5">
        <v>1</v>
      </c>
      <c r="G12" s="7"/>
      <c r="H12" s="8">
        <v>300.10180000000003</v>
      </c>
      <c r="I12" s="7">
        <v>0</v>
      </c>
      <c r="J12" s="7">
        <v>0</v>
      </c>
      <c r="K12" s="7">
        <v>0</v>
      </c>
      <c r="L12" s="5">
        <v>0</v>
      </c>
      <c r="M12" s="5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U12" s="4">
        <f t="shared" si="7"/>
        <v>266.15402</v>
      </c>
      <c r="V12" s="4">
        <f t="shared" si="5"/>
        <v>115.09138</v>
      </c>
      <c r="W12" s="4">
        <f t="shared" si="5"/>
        <v>110.54131</v>
      </c>
      <c r="X12" s="4">
        <f t="shared" si="5"/>
        <v>254.15657999999999</v>
      </c>
      <c r="Y12" s="4">
        <f t="shared" si="5"/>
        <v>73.131412999999995</v>
      </c>
      <c r="Z12" s="4">
        <f t="shared" si="6"/>
        <v>163.8149406</v>
      </c>
    </row>
    <row r="13" spans="1:26" x14ac:dyDescent="0.25">
      <c r="A13" t="s">
        <v>12</v>
      </c>
      <c r="B13" s="3">
        <v>266.15402</v>
      </c>
      <c r="C13" s="3">
        <v>115.09138</v>
      </c>
      <c r="D13" s="3">
        <v>110.54131</v>
      </c>
      <c r="E13" s="3">
        <v>254.15657999999999</v>
      </c>
      <c r="F13" s="3">
        <v>73.131412999999995</v>
      </c>
      <c r="G13" s="3"/>
      <c r="H13" s="1">
        <v>274.1225</v>
      </c>
      <c r="I13" s="3">
        <v>274.12448999999998</v>
      </c>
      <c r="J13" s="3">
        <v>274.12430999999998</v>
      </c>
      <c r="K13" s="3">
        <v>274.11752000000001</v>
      </c>
      <c r="L13" s="3">
        <v>274.12063999999998</v>
      </c>
      <c r="M13" s="3">
        <v>274.12556999999998</v>
      </c>
      <c r="O13" s="4">
        <f t="shared" si="0"/>
        <v>7.2595281305910815</v>
      </c>
      <c r="P13" s="4">
        <f t="shared" si="1"/>
        <v>6.6028873951523961</v>
      </c>
      <c r="Q13" s="4">
        <f t="shared" si="2"/>
        <v>-18.167060347067842</v>
      </c>
      <c r="R13" s="4">
        <f t="shared" si="3"/>
        <v>-6.7852875996022037</v>
      </c>
      <c r="S13" s="4">
        <f t="shared" si="4"/>
        <v>11.199372543223195</v>
      </c>
      <c r="U13" s="4"/>
      <c r="V13" s="4"/>
      <c r="W13" s="4"/>
      <c r="X13" s="4"/>
      <c r="Y13" s="4"/>
      <c r="Z13" s="4"/>
    </row>
    <row r="14" spans="1:26" x14ac:dyDescent="0.25">
      <c r="B14" s="3"/>
      <c r="C14" s="3"/>
      <c r="D14" s="3"/>
      <c r="E14" s="3"/>
      <c r="F14" s="3"/>
      <c r="G14" s="3"/>
      <c r="H14" s="1"/>
      <c r="I14" s="3"/>
      <c r="J14" s="3"/>
      <c r="K14" s="3"/>
      <c r="L14" s="3"/>
      <c r="M14" s="3"/>
      <c r="O14" s="4"/>
      <c r="P14" s="4"/>
      <c r="Q14" s="4"/>
      <c r="R14" s="4"/>
      <c r="S14" s="4"/>
      <c r="U14" s="4"/>
      <c r="V14" s="4"/>
      <c r="W14" s="4"/>
      <c r="X14" s="4"/>
      <c r="Y14" s="4"/>
      <c r="Z14" s="4"/>
    </row>
    <row r="15" spans="1:26" x14ac:dyDescent="0.25">
      <c r="A15" t="s">
        <v>13</v>
      </c>
      <c r="B15" s="3">
        <v>1789.0800999999999</v>
      </c>
      <c r="C15" s="3">
        <v>1</v>
      </c>
      <c r="D15" s="3">
        <v>1</v>
      </c>
      <c r="E15" s="3">
        <v>1</v>
      </c>
      <c r="F15" s="3">
        <v>1</v>
      </c>
      <c r="G15" s="3"/>
      <c r="H15" s="1">
        <v>384.15929999999997</v>
      </c>
      <c r="I15" s="3">
        <v>384.16136</v>
      </c>
      <c r="J15" s="3">
        <v>0</v>
      </c>
      <c r="K15" s="3">
        <v>0</v>
      </c>
      <c r="L15" s="3">
        <v>0</v>
      </c>
      <c r="M15" s="3">
        <v>0</v>
      </c>
      <c r="O15" s="4">
        <f t="shared" si="0"/>
        <v>5.362358792377524</v>
      </c>
      <c r="P15" s="4">
        <v>0</v>
      </c>
      <c r="Q15" s="4">
        <v>0</v>
      </c>
      <c r="R15" s="4">
        <v>0</v>
      </c>
      <c r="S15" s="4">
        <v>0</v>
      </c>
      <c r="U15" s="4">
        <f t="shared" si="7"/>
        <v>4.1914578894483263</v>
      </c>
      <c r="V15" s="4">
        <f t="shared" si="5"/>
        <v>760.78521999999998</v>
      </c>
      <c r="W15" s="4">
        <f t="shared" si="5"/>
        <v>685.13804000000005</v>
      </c>
      <c r="X15" s="4">
        <f t="shared" si="5"/>
        <v>3332.2597999999998</v>
      </c>
      <c r="Y15" s="4">
        <f t="shared" si="5"/>
        <v>1402.9752000000001</v>
      </c>
      <c r="Z15" s="4">
        <f t="shared" si="6"/>
        <v>1237.0699435778895</v>
      </c>
    </row>
    <row r="16" spans="1:26" x14ac:dyDescent="0.25">
      <c r="A16" t="s">
        <v>14</v>
      </c>
      <c r="B16" s="3">
        <v>7498.8539000000001</v>
      </c>
      <c r="C16" s="3">
        <v>760.78521999999998</v>
      </c>
      <c r="D16" s="3">
        <v>685.13804000000005</v>
      </c>
      <c r="E16" s="3">
        <v>3332.2597999999998</v>
      </c>
      <c r="F16" s="3">
        <v>1402.9752000000001</v>
      </c>
      <c r="G16" s="3"/>
      <c r="H16" s="1">
        <v>358.18009999999998</v>
      </c>
      <c r="I16" s="3">
        <v>358.18191999999999</v>
      </c>
      <c r="J16" s="3">
        <v>358.18268</v>
      </c>
      <c r="K16" s="3">
        <v>358.17354999999998</v>
      </c>
      <c r="L16" s="3">
        <v>358.17953</v>
      </c>
      <c r="M16" s="3">
        <v>358.18648000000002</v>
      </c>
      <c r="O16" s="4">
        <f t="shared" si="0"/>
        <v>5.0812426486263718</v>
      </c>
      <c r="P16" s="4">
        <f t="shared" si="1"/>
        <v>7.2030802381905623</v>
      </c>
      <c r="Q16" s="4">
        <f t="shared" si="2"/>
        <v>-18.286889751843486</v>
      </c>
      <c r="R16" s="4">
        <f t="shared" si="3"/>
        <v>-1.5913781920937926</v>
      </c>
      <c r="S16" s="4">
        <f t="shared" si="4"/>
        <v>17.812268185852815</v>
      </c>
    </row>
    <row r="17" spans="1:19" x14ac:dyDescent="0.25">
      <c r="O17" s="3"/>
      <c r="P17" s="3"/>
      <c r="Q17" s="3"/>
      <c r="R17" s="3"/>
      <c r="S17" s="3"/>
    </row>
    <row r="18" spans="1:19" x14ac:dyDescent="0.25">
      <c r="A18" s="1" t="s">
        <v>1</v>
      </c>
      <c r="B18" s="17" t="s">
        <v>30</v>
      </c>
      <c r="C18" s="17"/>
      <c r="D18" s="17"/>
      <c r="E18" s="17"/>
      <c r="F18" s="17"/>
      <c r="H18" s="1" t="s">
        <v>29</v>
      </c>
      <c r="I18" s="17" t="s">
        <v>28</v>
      </c>
      <c r="J18" s="17"/>
      <c r="K18" s="17"/>
      <c r="L18" s="17"/>
      <c r="M18" s="17"/>
      <c r="O18" s="17" t="s">
        <v>27</v>
      </c>
      <c r="P18" s="17"/>
      <c r="Q18" s="17"/>
      <c r="R18" s="17"/>
      <c r="S18" s="17"/>
    </row>
    <row r="19" spans="1:19" x14ac:dyDescent="0.25">
      <c r="A19" s="1"/>
      <c r="B19" s="2" t="s">
        <v>2</v>
      </c>
      <c r="C19" s="2" t="s">
        <v>3</v>
      </c>
      <c r="D19" s="2" t="s">
        <v>4</v>
      </c>
      <c r="E19" s="1" t="s">
        <v>25</v>
      </c>
      <c r="F19" s="1" t="s">
        <v>26</v>
      </c>
      <c r="I19" s="1" t="s">
        <v>2</v>
      </c>
      <c r="J19" s="1" t="s">
        <v>3</v>
      </c>
      <c r="K19" s="1" t="s">
        <v>4</v>
      </c>
      <c r="L19" s="1" t="s">
        <v>25</v>
      </c>
      <c r="M19" s="1" t="s">
        <v>26</v>
      </c>
      <c r="O19" s="1" t="s">
        <v>2</v>
      </c>
      <c r="P19" s="1" t="s">
        <v>3</v>
      </c>
      <c r="Q19" s="1" t="s">
        <v>4</v>
      </c>
      <c r="R19" s="1" t="s">
        <v>25</v>
      </c>
      <c r="S19" s="1" t="s">
        <v>26</v>
      </c>
    </row>
    <row r="20" spans="1:19" x14ac:dyDescent="0.25">
      <c r="A20" t="s">
        <v>15</v>
      </c>
      <c r="B20" s="3">
        <v>4.1437299999999997</v>
      </c>
      <c r="C20" s="3">
        <v>1</v>
      </c>
      <c r="D20" s="3">
        <v>1</v>
      </c>
      <c r="E20" s="3">
        <v>1</v>
      </c>
      <c r="F20" s="3">
        <v>1</v>
      </c>
      <c r="H20" s="1">
        <v>372.0994</v>
      </c>
      <c r="I20" s="3">
        <v>372.09992999999997</v>
      </c>
      <c r="J20" s="3">
        <v>0</v>
      </c>
      <c r="K20" s="3">
        <v>0</v>
      </c>
      <c r="L20" s="3">
        <v>0</v>
      </c>
      <c r="M20" s="3">
        <v>0</v>
      </c>
      <c r="O20" s="4">
        <f t="shared" ref="O20:O50" si="8">(I20-H20)/H20*10^6</f>
        <v>1.4243505901091946</v>
      </c>
      <c r="P20" s="4">
        <v>0</v>
      </c>
      <c r="Q20" s="4">
        <v>0</v>
      </c>
      <c r="R20" s="4">
        <v>0</v>
      </c>
      <c r="S20" s="4">
        <v>0</v>
      </c>
    </row>
    <row r="21" spans="1:19" x14ac:dyDescent="0.25">
      <c r="A21" t="s">
        <v>16</v>
      </c>
      <c r="B21" s="3">
        <v>21.589991999999999</v>
      </c>
      <c r="C21" s="3">
        <v>1</v>
      </c>
      <c r="D21" s="3">
        <v>47.505318000000003</v>
      </c>
      <c r="E21" s="3">
        <v>14.611599999999999</v>
      </c>
      <c r="F21" s="3">
        <v>9.4945245000000007</v>
      </c>
      <c r="H21" s="1">
        <v>346.12009999999998</v>
      </c>
      <c r="I21" s="3">
        <v>346.12141000000003</v>
      </c>
      <c r="J21" s="3">
        <v>0</v>
      </c>
      <c r="K21" s="3">
        <v>346.11424</v>
      </c>
      <c r="L21" s="3">
        <v>346.11860999999999</v>
      </c>
      <c r="M21" s="3">
        <v>346.12304999999998</v>
      </c>
      <c r="O21" s="4">
        <f t="shared" si="8"/>
        <v>3.7848134218334324</v>
      </c>
      <c r="P21" s="4">
        <f>(K21-H21)/H21*10^6</f>
        <v>-16.930539428320433</v>
      </c>
      <c r="Q21" s="4">
        <f>(K21-H21)/H21*10^6</f>
        <v>-16.930539428320433</v>
      </c>
      <c r="R21" s="4">
        <f t="shared" ref="R21:R33" si="9">(L21-H21)/H21*10^6</f>
        <v>-4.3048641208348695</v>
      </c>
      <c r="S21" s="4">
        <f t="shared" ref="S21:S33" si="10">(M21-H21)/H21*10^6</f>
        <v>8.5230531251968724</v>
      </c>
    </row>
    <row r="22" spans="1:19" x14ac:dyDescent="0.25">
      <c r="B22" s="3"/>
      <c r="C22" s="3"/>
      <c r="D22" s="3"/>
      <c r="E22" s="3"/>
      <c r="F22" s="3"/>
      <c r="H22" s="1"/>
      <c r="I22" s="3"/>
      <c r="J22" s="3"/>
      <c r="K22" s="3"/>
      <c r="L22" s="3"/>
      <c r="M22" s="3"/>
      <c r="O22" s="4"/>
      <c r="P22" s="4"/>
      <c r="Q22" s="4"/>
      <c r="R22" s="4"/>
      <c r="S22" s="4"/>
    </row>
    <row r="23" spans="1:19" x14ac:dyDescent="0.25">
      <c r="A23" t="s">
        <v>17</v>
      </c>
      <c r="B23" s="3">
        <v>1</v>
      </c>
      <c r="C23" s="3">
        <v>1</v>
      </c>
      <c r="D23" s="3">
        <v>1</v>
      </c>
      <c r="E23" s="3">
        <v>1</v>
      </c>
      <c r="F23" s="3">
        <v>1</v>
      </c>
      <c r="H23" s="1">
        <v>370.08370000000002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</row>
    <row r="24" spans="1:19" x14ac:dyDescent="0.25">
      <c r="A24" t="s">
        <v>18</v>
      </c>
      <c r="B24" s="3">
        <v>1</v>
      </c>
      <c r="C24" s="3">
        <v>1</v>
      </c>
      <c r="D24" s="3">
        <v>1</v>
      </c>
      <c r="E24" s="5">
        <v>1</v>
      </c>
      <c r="F24" s="7">
        <v>1</v>
      </c>
      <c r="G24" s="9"/>
      <c r="H24" s="8">
        <v>344.10449999999997</v>
      </c>
      <c r="I24" s="7">
        <v>0</v>
      </c>
      <c r="J24" s="7">
        <v>0</v>
      </c>
      <c r="K24" s="7">
        <v>0</v>
      </c>
      <c r="L24" s="5">
        <v>0</v>
      </c>
      <c r="M24" s="7">
        <v>0</v>
      </c>
      <c r="N24" s="9"/>
      <c r="O24" s="10">
        <v>0</v>
      </c>
      <c r="P24" s="10">
        <v>0</v>
      </c>
      <c r="Q24" s="10">
        <v>0</v>
      </c>
      <c r="R24" s="10">
        <v>0</v>
      </c>
      <c r="S24" s="4">
        <v>0</v>
      </c>
    </row>
    <row r="25" spans="1:19" x14ac:dyDescent="0.25">
      <c r="B25" s="3"/>
      <c r="C25" s="3"/>
      <c r="D25" s="3"/>
      <c r="E25" s="7"/>
      <c r="F25" s="7"/>
      <c r="G25" s="9"/>
      <c r="H25" s="8"/>
      <c r="I25" s="7"/>
      <c r="J25" s="7"/>
      <c r="K25" s="7"/>
      <c r="L25" s="7"/>
      <c r="M25" s="7"/>
      <c r="N25" s="9"/>
      <c r="O25" s="10"/>
      <c r="P25" s="10"/>
      <c r="Q25" s="10"/>
      <c r="R25" s="10"/>
      <c r="S25" s="4"/>
    </row>
    <row r="26" spans="1:19" x14ac:dyDescent="0.25">
      <c r="A26" t="s">
        <v>19</v>
      </c>
      <c r="B26" s="3">
        <v>16.524811</v>
      </c>
      <c r="C26" s="3">
        <v>1</v>
      </c>
      <c r="D26" s="3">
        <v>1</v>
      </c>
      <c r="E26" s="3">
        <v>1</v>
      </c>
      <c r="F26" s="3">
        <v>1</v>
      </c>
      <c r="H26" s="1">
        <v>443.1035</v>
      </c>
      <c r="I26" s="3">
        <v>443.10635000000002</v>
      </c>
      <c r="J26" s="3">
        <v>0</v>
      </c>
      <c r="K26" s="3">
        <v>0</v>
      </c>
      <c r="L26" s="3">
        <v>0</v>
      </c>
      <c r="M26" s="3">
        <v>0</v>
      </c>
      <c r="O26" s="4">
        <f t="shared" si="8"/>
        <v>6.4319058640330216</v>
      </c>
      <c r="P26" s="4">
        <v>0</v>
      </c>
      <c r="Q26" s="4">
        <v>0</v>
      </c>
      <c r="R26" s="4">
        <v>0</v>
      </c>
      <c r="S26" s="4">
        <v>0</v>
      </c>
    </row>
    <row r="27" spans="1:19" x14ac:dyDescent="0.25">
      <c r="A27" t="s">
        <v>20</v>
      </c>
      <c r="B27" s="3">
        <v>79.925314999999998</v>
      </c>
      <c r="C27" s="3">
        <v>1</v>
      </c>
      <c r="D27" s="3">
        <v>35.331622000000003</v>
      </c>
      <c r="E27" s="3">
        <v>22.095880999999999</v>
      </c>
      <c r="F27" s="3">
        <v>16.509806000000001</v>
      </c>
      <c r="H27" s="1">
        <v>417.12419999999997</v>
      </c>
      <c r="I27" s="3">
        <v>417.12403999999998</v>
      </c>
      <c r="J27" s="3">
        <v>0</v>
      </c>
      <c r="K27" s="3">
        <v>417.11734000000001</v>
      </c>
      <c r="L27" s="3">
        <v>417.12495000000001</v>
      </c>
      <c r="M27" s="3">
        <v>417.12558999999999</v>
      </c>
      <c r="O27" s="4">
        <f t="shared" si="8"/>
        <v>-0.38357879977700354</v>
      </c>
      <c r="P27" s="4">
        <v>0</v>
      </c>
      <c r="Q27" s="4">
        <f t="shared" ref="Q27:Q41" si="11">(K27-H27)/H27*10^6</f>
        <v>-16.445941040967092</v>
      </c>
      <c r="R27" s="4">
        <f t="shared" si="9"/>
        <v>1.79802562411653</v>
      </c>
      <c r="S27" s="4">
        <f t="shared" si="10"/>
        <v>3.3323408232245439</v>
      </c>
    </row>
    <row r="28" spans="1:19" x14ac:dyDescent="0.25">
      <c r="B28" s="3"/>
      <c r="C28" s="3"/>
      <c r="D28" s="3"/>
      <c r="E28" s="3"/>
      <c r="F28" s="3"/>
      <c r="H28" s="1"/>
      <c r="I28" s="3"/>
      <c r="J28" s="3"/>
      <c r="K28" s="3"/>
      <c r="L28" s="3"/>
      <c r="M28" s="3"/>
      <c r="O28" s="4"/>
      <c r="P28" s="4"/>
      <c r="Q28" s="4"/>
      <c r="R28" s="4"/>
      <c r="S28" s="4"/>
    </row>
    <row r="29" spans="1:19" x14ac:dyDescent="0.25">
      <c r="A29" t="s">
        <v>21</v>
      </c>
      <c r="B29" s="3">
        <v>1</v>
      </c>
      <c r="C29" s="3">
        <v>1</v>
      </c>
      <c r="D29" s="3">
        <v>1</v>
      </c>
      <c r="E29" s="3">
        <v>1</v>
      </c>
      <c r="F29" s="5">
        <v>1</v>
      </c>
      <c r="G29" s="9"/>
      <c r="H29" s="8">
        <v>322.08370000000002</v>
      </c>
      <c r="I29" s="7">
        <v>0</v>
      </c>
      <c r="J29" s="7">
        <v>0</v>
      </c>
      <c r="K29" s="7">
        <v>0</v>
      </c>
      <c r="L29" s="7">
        <v>0</v>
      </c>
      <c r="M29" s="5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</row>
    <row r="30" spans="1:19" x14ac:dyDescent="0.25">
      <c r="A30" t="s">
        <v>22</v>
      </c>
      <c r="B30" s="3">
        <v>1</v>
      </c>
      <c r="C30" s="3">
        <v>1</v>
      </c>
      <c r="D30" s="3">
        <v>13.159285000000001</v>
      </c>
      <c r="E30" s="3">
        <v>5.3923407000000001</v>
      </c>
      <c r="F30" s="3">
        <v>5.2905613000000002</v>
      </c>
      <c r="H30" s="1">
        <v>296.10449999999997</v>
      </c>
      <c r="I30" s="3">
        <v>0</v>
      </c>
      <c r="J30" s="3">
        <v>0</v>
      </c>
      <c r="K30" s="3">
        <v>296.09681</v>
      </c>
      <c r="L30" s="3">
        <v>296.10323</v>
      </c>
      <c r="M30" s="3">
        <v>296.11291</v>
      </c>
      <c r="O30" s="4">
        <v>0</v>
      </c>
      <c r="P30" s="4">
        <v>0</v>
      </c>
      <c r="Q30" s="4">
        <f t="shared" si="11"/>
        <v>-25.970561068704537</v>
      </c>
      <c r="R30" s="4">
        <f>(L30-H30)/H30*10^6</f>
        <v>-4.2890263402845612</v>
      </c>
      <c r="S30" s="4">
        <f t="shared" si="10"/>
        <v>28.402135057137702</v>
      </c>
    </row>
    <row r="31" spans="1:19" x14ac:dyDescent="0.25">
      <c r="B31" s="3"/>
      <c r="C31" s="3"/>
      <c r="D31" s="3"/>
      <c r="E31" s="3"/>
      <c r="F31" s="3"/>
      <c r="H31" s="1"/>
      <c r="I31" s="3"/>
      <c r="J31" s="3"/>
      <c r="K31" s="3"/>
      <c r="L31" s="3"/>
      <c r="M31" s="3"/>
      <c r="O31" s="4"/>
      <c r="P31" s="4"/>
      <c r="Q31" s="4"/>
      <c r="R31" s="4"/>
      <c r="S31" s="4"/>
    </row>
    <row r="32" spans="1:19" x14ac:dyDescent="0.25">
      <c r="A32" t="s">
        <v>23</v>
      </c>
      <c r="B32" s="3">
        <v>31.529070000000001</v>
      </c>
      <c r="C32" s="3">
        <v>1</v>
      </c>
      <c r="D32" s="5">
        <v>1</v>
      </c>
      <c r="E32" s="5">
        <v>1</v>
      </c>
      <c r="F32" s="3">
        <v>1</v>
      </c>
      <c r="H32" s="1">
        <v>406.1413</v>
      </c>
      <c r="I32" s="3">
        <v>406.14292999999998</v>
      </c>
      <c r="J32" s="3">
        <v>0</v>
      </c>
      <c r="K32" s="5">
        <v>0</v>
      </c>
      <c r="L32" s="5">
        <v>0</v>
      </c>
      <c r="M32" s="3">
        <v>0</v>
      </c>
      <c r="O32" s="4">
        <f t="shared" si="8"/>
        <v>4.0133815496660201</v>
      </c>
      <c r="P32" s="4">
        <v>0</v>
      </c>
      <c r="Q32" s="4">
        <v>0</v>
      </c>
      <c r="R32" s="4">
        <v>0</v>
      </c>
      <c r="S32" s="4">
        <v>0</v>
      </c>
    </row>
    <row r="33" spans="1:20" x14ac:dyDescent="0.25">
      <c r="A33" t="s">
        <v>24</v>
      </c>
      <c r="B33" s="3">
        <v>509.56686000000002</v>
      </c>
      <c r="C33" s="3">
        <v>18.082246999999999</v>
      </c>
      <c r="D33" s="3">
        <v>124.78086</v>
      </c>
      <c r="E33" s="3">
        <v>209.13243</v>
      </c>
      <c r="F33" s="3">
        <v>153.15576999999999</v>
      </c>
      <c r="H33" s="1">
        <v>380.16199999999998</v>
      </c>
      <c r="I33" s="3">
        <v>380.16302999999999</v>
      </c>
      <c r="J33" s="3">
        <v>380.16278999999997</v>
      </c>
      <c r="K33" s="3">
        <v>380.15478000000002</v>
      </c>
      <c r="L33" s="3">
        <v>380.16138999999998</v>
      </c>
      <c r="M33" s="3">
        <v>380.16739000000001</v>
      </c>
      <c r="O33" s="4">
        <f t="shared" si="8"/>
        <v>2.7093712680759712</v>
      </c>
      <c r="P33" s="4">
        <f t="shared" ref="P33" si="12">(J33-H33)/H33*10^6</f>
        <v>2.0780614579967529</v>
      </c>
      <c r="Q33" s="4">
        <f t="shared" si="11"/>
        <v>-18.991903451584186</v>
      </c>
      <c r="R33" s="4">
        <f t="shared" si="9"/>
        <v>-1.6045791004747196</v>
      </c>
      <c r="S33" s="4">
        <f t="shared" si="10"/>
        <v>14.178166150309551</v>
      </c>
    </row>
    <row r="34" spans="1:20" x14ac:dyDescent="0.25">
      <c r="H34" s="1"/>
      <c r="O34" s="3"/>
      <c r="P34" s="3"/>
      <c r="Q34" s="3"/>
      <c r="R34" s="3"/>
      <c r="S34" s="3"/>
    </row>
    <row r="35" spans="1:20" x14ac:dyDescent="0.25">
      <c r="B35" s="18"/>
      <c r="C35" s="18"/>
      <c r="D35" s="18"/>
      <c r="E35" s="18"/>
      <c r="F35" s="18"/>
      <c r="I35" s="18"/>
      <c r="J35" s="18"/>
      <c r="K35" s="18"/>
      <c r="L35" s="18"/>
      <c r="M35" s="18"/>
      <c r="O35" s="18"/>
      <c r="P35" s="18"/>
      <c r="Q35" s="18"/>
      <c r="R35" s="18"/>
      <c r="S35" s="18"/>
    </row>
    <row r="47" spans="1:20" x14ac:dyDescent="0.25">
      <c r="T47" s="4"/>
    </row>
  </sheetData>
  <mergeCells count="10">
    <mergeCell ref="U1:Y1"/>
    <mergeCell ref="B35:F35"/>
    <mergeCell ref="I35:M35"/>
    <mergeCell ref="O35:S35"/>
    <mergeCell ref="B1:F1"/>
    <mergeCell ref="I1:M1"/>
    <mergeCell ref="O1:S1"/>
    <mergeCell ref="B18:F18"/>
    <mergeCell ref="I18:M18"/>
    <mergeCell ref="O18:S18"/>
  </mergeCells>
  <conditionalFormatting sqref="O3:S16 O20:S33 O37:S50">
    <cfRule type="cellIs" dxfId="16" priority="1" operator="lessThan">
      <formula>-30</formula>
    </cfRule>
    <cfRule type="cellIs" dxfId="15" priority="2" operator="greaterThan">
      <formula>30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5783A-AEA4-4876-8937-695D34F99892}">
  <dimension ref="A1:Z35"/>
  <sheetViews>
    <sheetView topLeftCell="F1" zoomScaleNormal="100" workbookViewId="0">
      <selection activeCell="AD32" sqref="AD32"/>
    </sheetView>
  </sheetViews>
  <sheetFormatPr defaultRowHeight="15" x14ac:dyDescent="0.25"/>
  <cols>
    <col min="1" max="1" width="44.5703125" bestFit="1" customWidth="1"/>
    <col min="2" max="2" width="10.7109375" bestFit="1" customWidth="1"/>
    <col min="3" max="3" width="9.7109375" customWidth="1"/>
    <col min="4" max="5" width="10.7109375" bestFit="1" customWidth="1"/>
    <col min="6" max="6" width="9.42578125" customWidth="1"/>
    <col min="7" max="7" width="8.7109375" customWidth="1"/>
    <col min="8" max="8" width="16.7109375" customWidth="1"/>
    <col min="9" max="9" width="10.7109375" bestFit="1" customWidth="1"/>
    <col min="10" max="11" width="11" bestFit="1" customWidth="1"/>
    <col min="12" max="12" width="10.140625" bestFit="1" customWidth="1"/>
    <col min="13" max="13" width="11" bestFit="1" customWidth="1"/>
    <col min="15" max="19" width="11.28515625" bestFit="1" customWidth="1"/>
    <col min="21" max="22" width="9.28515625" bestFit="1" customWidth="1"/>
    <col min="23" max="24" width="9.5703125" bestFit="1" customWidth="1"/>
    <col min="25" max="25" width="9.28515625" bestFit="1" customWidth="1"/>
    <col min="26" max="26" width="13.28515625" bestFit="1" customWidth="1"/>
  </cols>
  <sheetData>
    <row r="1" spans="1:26" x14ac:dyDescent="0.25">
      <c r="A1" s="1" t="s">
        <v>0</v>
      </c>
      <c r="B1" s="17" t="s">
        <v>30</v>
      </c>
      <c r="C1" s="17"/>
      <c r="D1" s="17"/>
      <c r="E1" s="17"/>
      <c r="F1" s="17"/>
      <c r="H1" s="1" t="s">
        <v>29</v>
      </c>
      <c r="I1" s="17" t="s">
        <v>28</v>
      </c>
      <c r="J1" s="17"/>
      <c r="K1" s="17"/>
      <c r="L1" s="17"/>
      <c r="M1" s="17"/>
      <c r="N1" s="1"/>
      <c r="O1" s="17" t="s">
        <v>27</v>
      </c>
      <c r="P1" s="17"/>
      <c r="Q1" s="17"/>
      <c r="R1" s="17"/>
      <c r="S1" s="17"/>
      <c r="U1" s="17" t="s">
        <v>31</v>
      </c>
      <c r="V1" s="17"/>
      <c r="W1" s="17"/>
      <c r="X1" s="17"/>
      <c r="Y1" s="17"/>
      <c r="Z1" s="1" t="s">
        <v>32</v>
      </c>
    </row>
    <row r="2" spans="1:26" x14ac:dyDescent="0.25">
      <c r="B2" s="1" t="s">
        <v>2</v>
      </c>
      <c r="C2" s="1" t="s">
        <v>3</v>
      </c>
      <c r="D2" s="1" t="s">
        <v>4</v>
      </c>
      <c r="E2" s="1" t="s">
        <v>25</v>
      </c>
      <c r="F2" s="1" t="s">
        <v>26</v>
      </c>
      <c r="G2" s="1"/>
      <c r="I2" s="1" t="s">
        <v>2</v>
      </c>
      <c r="J2" s="1" t="s">
        <v>3</v>
      </c>
      <c r="K2" s="1" t="s">
        <v>4</v>
      </c>
      <c r="L2" s="1" t="s">
        <v>25</v>
      </c>
      <c r="M2" s="1" t="s">
        <v>26</v>
      </c>
      <c r="O2" s="1" t="s">
        <v>2</v>
      </c>
      <c r="P2" s="1" t="s">
        <v>3</v>
      </c>
      <c r="Q2" s="1" t="s">
        <v>4</v>
      </c>
      <c r="R2" s="1" t="s">
        <v>25</v>
      </c>
      <c r="S2" s="1" t="s">
        <v>26</v>
      </c>
      <c r="U2" s="1" t="s">
        <v>2</v>
      </c>
      <c r="V2" s="1" t="s">
        <v>3</v>
      </c>
      <c r="W2" s="1" t="s">
        <v>4</v>
      </c>
      <c r="X2" s="1" t="s">
        <v>25</v>
      </c>
      <c r="Y2" s="1" t="s">
        <v>26</v>
      </c>
      <c r="Z2" s="1" t="s">
        <v>33</v>
      </c>
    </row>
    <row r="3" spans="1:26" x14ac:dyDescent="0.25">
      <c r="A3" t="s">
        <v>6</v>
      </c>
      <c r="B3" s="3">
        <v>1</v>
      </c>
      <c r="C3" s="5">
        <v>1</v>
      </c>
      <c r="D3" s="3">
        <v>1</v>
      </c>
      <c r="E3" s="3">
        <v>1</v>
      </c>
      <c r="F3" s="3">
        <v>1</v>
      </c>
      <c r="G3" s="3"/>
      <c r="H3" s="1">
        <v>350.11750000000001</v>
      </c>
      <c r="I3" s="3">
        <v>0</v>
      </c>
      <c r="J3" s="5">
        <v>0</v>
      </c>
      <c r="K3" s="3">
        <v>0</v>
      </c>
      <c r="L3" s="3">
        <v>0</v>
      </c>
      <c r="M3" s="3">
        <v>0</v>
      </c>
      <c r="O3" s="4">
        <v>0</v>
      </c>
      <c r="P3" s="4">
        <v>0</v>
      </c>
      <c r="Q3" s="4">
        <v>0</v>
      </c>
      <c r="R3" s="4">
        <v>0</v>
      </c>
      <c r="S3" s="4">
        <v>0</v>
      </c>
      <c r="U3" s="4">
        <f>B4/B3</f>
        <v>893.96451999999999</v>
      </c>
      <c r="V3" s="4">
        <f>C4/C3</f>
        <v>467.17952000000002</v>
      </c>
      <c r="W3" s="4">
        <f>D4/D3</f>
        <v>2419.6419000000001</v>
      </c>
      <c r="X3" s="4">
        <f>E4/E3</f>
        <v>1412.0071</v>
      </c>
      <c r="Y3" s="4">
        <f>F4/F3</f>
        <v>845.43935999999997</v>
      </c>
      <c r="Z3" s="4">
        <f>AVERAGE(U3:Y3)</f>
        <v>1207.6464800000001</v>
      </c>
    </row>
    <row r="4" spans="1:26" x14ac:dyDescent="0.25">
      <c r="A4" t="s">
        <v>5</v>
      </c>
      <c r="B4" s="3">
        <v>893.96451999999999</v>
      </c>
      <c r="C4" s="3">
        <v>467.17952000000002</v>
      </c>
      <c r="D4" s="3">
        <v>2419.6419000000001</v>
      </c>
      <c r="E4" s="3">
        <v>1412.0071</v>
      </c>
      <c r="F4" s="3">
        <v>845.43935999999997</v>
      </c>
      <c r="G4" s="3"/>
      <c r="H4" s="1">
        <v>324.13819999999998</v>
      </c>
      <c r="I4" s="3">
        <v>324.13896999999997</v>
      </c>
      <c r="J4" s="3">
        <v>324.14172000000002</v>
      </c>
      <c r="K4" s="3">
        <v>324.13130999999998</v>
      </c>
      <c r="L4" s="3">
        <v>324.13673</v>
      </c>
      <c r="M4" s="3">
        <v>324.14067</v>
      </c>
      <c r="O4" s="4">
        <f t="shared" ref="O4:O16" si="0">(I4-H4)/H4*10^6</f>
        <v>2.3755299436740662</v>
      </c>
      <c r="P4" s="4">
        <f t="shared" ref="P4:P15" si="1">(J4-H4)/H4*10^6</f>
        <v>10.859565457071309</v>
      </c>
      <c r="Q4" s="4">
        <f t="shared" ref="Q4:Q16" si="2">(K4-H4)/H4*10^6</f>
        <v>-21.256365340458203</v>
      </c>
      <c r="R4" s="4">
        <f t="shared" ref="R4:R16" si="3">(L4-H4)/H4*10^6</f>
        <v>-4.5351026197573416</v>
      </c>
      <c r="S4" s="4">
        <f t="shared" ref="S4:S16" si="4">(M4-H4)/H4*10^6</f>
        <v>7.620206442858712</v>
      </c>
      <c r="U4" s="4"/>
      <c r="V4" s="4"/>
      <c r="W4" s="4"/>
      <c r="X4" s="4"/>
      <c r="Y4" s="4"/>
      <c r="Z4" s="4"/>
    </row>
    <row r="5" spans="1:26" x14ac:dyDescent="0.25">
      <c r="B5" s="3"/>
      <c r="C5" s="3"/>
      <c r="D5" s="3"/>
      <c r="E5" s="3"/>
      <c r="F5" s="3"/>
      <c r="G5" s="3"/>
      <c r="H5" s="1"/>
      <c r="I5" s="3"/>
      <c r="J5" s="3"/>
      <c r="K5" s="3"/>
      <c r="L5" s="3"/>
      <c r="M5" s="3"/>
      <c r="O5" s="4"/>
      <c r="P5" s="4"/>
      <c r="Q5" s="4"/>
      <c r="R5" s="4"/>
      <c r="S5" s="4"/>
      <c r="U5" s="4"/>
      <c r="V5" s="4"/>
      <c r="W5" s="4"/>
      <c r="X5" s="4"/>
      <c r="Y5" s="4"/>
      <c r="Z5" s="4"/>
    </row>
    <row r="6" spans="1:26" x14ac:dyDescent="0.25">
      <c r="A6" t="s">
        <v>7</v>
      </c>
      <c r="B6" s="3">
        <v>1167.1047000000001</v>
      </c>
      <c r="C6" s="3">
        <v>25.240397999999999</v>
      </c>
      <c r="D6" s="3">
        <v>449.36444</v>
      </c>
      <c r="E6" s="3">
        <v>161.80887999999999</v>
      </c>
      <c r="F6" s="3">
        <v>20.336579</v>
      </c>
      <c r="G6" s="3"/>
      <c r="H6" s="1">
        <v>348.10180000000003</v>
      </c>
      <c r="I6" s="3">
        <v>348.10338999999999</v>
      </c>
      <c r="J6" s="3">
        <v>348.10435000000001</v>
      </c>
      <c r="K6" s="3">
        <v>348.09579000000002</v>
      </c>
      <c r="L6" s="3">
        <v>348.10165000000001</v>
      </c>
      <c r="M6" s="3">
        <v>348.10158000000001</v>
      </c>
      <c r="O6" s="4">
        <f t="shared" si="0"/>
        <v>4.5676293543000215</v>
      </c>
      <c r="P6" s="4">
        <f t="shared" si="1"/>
        <v>7.3254433041862326</v>
      </c>
      <c r="Q6" s="4">
        <f t="shared" si="2"/>
        <v>-17.265064415074562</v>
      </c>
      <c r="R6" s="4">
        <f t="shared" si="3"/>
        <v>-0.43090842971564736</v>
      </c>
      <c r="S6" s="4">
        <f t="shared" si="4"/>
        <v>-0.63199903020607062</v>
      </c>
      <c r="U6" s="4">
        <f>B7/B6</f>
        <v>8.5682115751911539E-4</v>
      </c>
      <c r="V6" s="4">
        <f t="shared" ref="V6:Y15" si="5">C7/C6</f>
        <v>3.9619026609643795E-2</v>
      </c>
      <c r="W6" s="4">
        <f t="shared" si="5"/>
        <v>2.2253652291667762E-3</v>
      </c>
      <c r="X6" s="4">
        <f t="shared" si="5"/>
        <v>6.1801305342450924E-3</v>
      </c>
      <c r="Y6" s="4">
        <f t="shared" si="5"/>
        <v>0.20385988715211145</v>
      </c>
      <c r="Z6" s="4">
        <f t="shared" ref="Z6:Z15" si="6">AVERAGE(U6:Y6)</f>
        <v>5.0548246136537245E-2</v>
      </c>
    </row>
    <row r="7" spans="1:26" x14ac:dyDescent="0.25">
      <c r="A7" t="s">
        <v>8</v>
      </c>
      <c r="B7" s="3">
        <v>1</v>
      </c>
      <c r="C7" s="3">
        <v>1</v>
      </c>
      <c r="D7" s="3">
        <v>1</v>
      </c>
      <c r="E7" s="3">
        <v>1</v>
      </c>
      <c r="F7" s="3">
        <v>4.1458126999999996</v>
      </c>
      <c r="G7" s="3"/>
      <c r="H7" s="1">
        <v>322.1225</v>
      </c>
      <c r="I7" s="3">
        <v>0</v>
      </c>
      <c r="J7" s="3">
        <v>0</v>
      </c>
      <c r="K7" s="3">
        <v>0</v>
      </c>
      <c r="L7" s="3">
        <v>0</v>
      </c>
      <c r="M7" s="3">
        <v>322.11302000000001</v>
      </c>
      <c r="O7" s="4">
        <v>0</v>
      </c>
      <c r="P7" s="4">
        <v>0</v>
      </c>
      <c r="Q7" s="4">
        <v>0</v>
      </c>
      <c r="R7" s="4">
        <v>0</v>
      </c>
      <c r="S7" s="4">
        <f t="shared" si="4"/>
        <v>-29.42979767012978</v>
      </c>
      <c r="U7" s="4"/>
      <c r="V7" s="4"/>
      <c r="W7" s="4"/>
      <c r="X7" s="4"/>
      <c r="Y7" s="4"/>
      <c r="Z7" s="4"/>
    </row>
    <row r="8" spans="1:26" x14ac:dyDescent="0.25">
      <c r="B8" s="3"/>
      <c r="C8" s="3"/>
      <c r="D8" s="3"/>
      <c r="E8" s="3"/>
      <c r="F8" s="3"/>
      <c r="G8" s="3"/>
      <c r="H8" s="1"/>
      <c r="I8" s="3"/>
      <c r="J8" s="3"/>
      <c r="K8" s="3"/>
      <c r="L8" s="3"/>
      <c r="M8" s="3"/>
      <c r="O8" s="4"/>
      <c r="P8" s="4"/>
      <c r="Q8" s="4"/>
      <c r="R8" s="4"/>
      <c r="S8" s="4"/>
      <c r="U8" s="4"/>
      <c r="V8" s="4"/>
      <c r="W8" s="4"/>
      <c r="X8" s="4"/>
      <c r="Y8" s="4"/>
      <c r="Z8" s="4"/>
    </row>
    <row r="9" spans="1:26" x14ac:dyDescent="0.25">
      <c r="A9" t="s">
        <v>9</v>
      </c>
      <c r="B9" s="7">
        <v>1543.1719000000001</v>
      </c>
      <c r="C9" s="7">
        <v>132.15321</v>
      </c>
      <c r="D9" s="7">
        <v>58.224373</v>
      </c>
      <c r="E9" s="7">
        <v>110.61407</v>
      </c>
      <c r="F9" s="7">
        <v>98.809044999999998</v>
      </c>
      <c r="G9" s="7"/>
      <c r="H9" s="8">
        <v>421.1216</v>
      </c>
      <c r="I9" s="7">
        <v>421.12250999999998</v>
      </c>
      <c r="J9" s="7">
        <v>421.12626</v>
      </c>
      <c r="K9" s="7">
        <v>421.11345</v>
      </c>
      <c r="L9" s="7">
        <v>421.12240000000003</v>
      </c>
      <c r="M9" s="7">
        <v>421.12754000000001</v>
      </c>
      <c r="N9" s="9"/>
      <c r="O9" s="4">
        <f t="shared" si="0"/>
        <v>2.160896045171294</v>
      </c>
      <c r="P9" s="4">
        <f t="shared" si="1"/>
        <v>11.065687440400158</v>
      </c>
      <c r="Q9" s="4">
        <f t="shared" si="2"/>
        <v>-19.35307996550295</v>
      </c>
      <c r="R9" s="4">
        <f t="shared" si="3"/>
        <v>1.8996888310325502</v>
      </c>
      <c r="S9" s="4">
        <f t="shared" si="4"/>
        <v>14.105189569971248</v>
      </c>
      <c r="U9" s="4">
        <f t="shared" ref="U9:U15" si="7">B10/B9</f>
        <v>6.4801594689483397E-4</v>
      </c>
      <c r="V9" s="4">
        <f t="shared" si="5"/>
        <v>0.21507094681998265</v>
      </c>
      <c r="W9" s="4">
        <f t="shared" si="5"/>
        <v>1.717493806245024E-2</v>
      </c>
      <c r="X9" s="4">
        <f t="shared" si="5"/>
        <v>6.3993140293996956E-2</v>
      </c>
      <c r="Y9" s="4">
        <f t="shared" si="5"/>
        <v>0.19687279641251465</v>
      </c>
      <c r="Z9" s="4">
        <f t="shared" si="6"/>
        <v>9.8751967507167873E-2</v>
      </c>
    </row>
    <row r="10" spans="1:26" x14ac:dyDescent="0.25">
      <c r="A10" t="s">
        <v>10</v>
      </c>
      <c r="B10" s="7">
        <v>1</v>
      </c>
      <c r="C10" s="7">
        <v>28.422315999999999</v>
      </c>
      <c r="D10" s="7">
        <v>1</v>
      </c>
      <c r="E10" s="7">
        <v>7.0785416999999997</v>
      </c>
      <c r="F10" s="7">
        <v>19.452812999999999</v>
      </c>
      <c r="G10" s="7"/>
      <c r="H10" s="8">
        <v>395.14229999999998</v>
      </c>
      <c r="I10" s="7">
        <v>0</v>
      </c>
      <c r="J10" s="7">
        <v>395.14281999999997</v>
      </c>
      <c r="K10" s="7">
        <v>0</v>
      </c>
      <c r="L10" s="7">
        <v>395.14129000000003</v>
      </c>
      <c r="M10" s="7">
        <v>395.14841999999999</v>
      </c>
      <c r="N10" s="9"/>
      <c r="O10" s="4">
        <v>0</v>
      </c>
      <c r="P10" s="4">
        <f t="shared" si="1"/>
        <v>1.3159816096492958</v>
      </c>
      <c r="Q10" s="4">
        <v>0</v>
      </c>
      <c r="R10" s="4">
        <f t="shared" si="3"/>
        <v>-2.55604120326046</v>
      </c>
      <c r="S10" s="4">
        <f t="shared" si="4"/>
        <v>15.488091252214446</v>
      </c>
      <c r="U10" s="4"/>
      <c r="V10" s="4"/>
      <c r="W10" s="4"/>
      <c r="X10" s="4"/>
      <c r="Y10" s="4"/>
      <c r="Z10" s="4"/>
    </row>
    <row r="11" spans="1:26" x14ac:dyDescent="0.25">
      <c r="B11" s="7"/>
      <c r="C11" s="7"/>
      <c r="D11" s="7"/>
      <c r="E11" s="7"/>
      <c r="F11" s="7"/>
      <c r="G11" s="7"/>
      <c r="H11" s="8"/>
      <c r="I11" s="7"/>
      <c r="J11" s="7"/>
      <c r="K11" s="7"/>
      <c r="L11" s="7"/>
      <c r="M11" s="7"/>
      <c r="N11" s="9"/>
      <c r="O11" s="4"/>
      <c r="P11" s="4"/>
      <c r="Q11" s="4"/>
      <c r="R11" s="4"/>
      <c r="S11" s="4"/>
      <c r="U11" s="4"/>
      <c r="V11" s="4"/>
      <c r="W11" s="4"/>
      <c r="X11" s="4"/>
      <c r="Y11" s="4"/>
      <c r="Z11" s="4"/>
    </row>
    <row r="12" spans="1:26" x14ac:dyDescent="0.25">
      <c r="A12" t="s">
        <v>11</v>
      </c>
      <c r="B12" s="7">
        <v>6.1335107999999998</v>
      </c>
      <c r="C12" s="5">
        <v>1</v>
      </c>
      <c r="D12" s="7">
        <v>462.43459999999999</v>
      </c>
      <c r="E12" s="7">
        <v>155.11839000000001</v>
      </c>
      <c r="F12" s="5">
        <v>1</v>
      </c>
      <c r="G12" s="7"/>
      <c r="H12" s="8">
        <v>300.10180000000003</v>
      </c>
      <c r="I12" s="7">
        <v>300.10343</v>
      </c>
      <c r="J12" s="5">
        <v>0</v>
      </c>
      <c r="K12" s="7">
        <v>300.09893</v>
      </c>
      <c r="L12" s="7">
        <v>300.10266999999999</v>
      </c>
      <c r="M12" s="5">
        <v>0</v>
      </c>
      <c r="N12" s="9"/>
      <c r="O12" s="4">
        <f t="shared" si="0"/>
        <v>5.4314902475672309</v>
      </c>
      <c r="P12" s="4">
        <v>0</v>
      </c>
      <c r="Q12" s="4">
        <f t="shared" si="2"/>
        <v>-9.5634214790777783</v>
      </c>
      <c r="R12" s="4">
        <f t="shared" si="3"/>
        <v>2.8990162670250927</v>
      </c>
      <c r="S12" s="4">
        <v>0</v>
      </c>
      <c r="U12" s="4">
        <f t="shared" si="7"/>
        <v>0.53378091386094895</v>
      </c>
      <c r="V12" s="4">
        <f t="shared" si="5"/>
        <v>64.100790000000003</v>
      </c>
      <c r="W12" s="4">
        <f t="shared" si="5"/>
        <v>4.6411101158953069E-2</v>
      </c>
      <c r="X12" s="4">
        <f t="shared" si="5"/>
        <v>0.46523509559375903</v>
      </c>
      <c r="Y12" s="4">
        <f t="shared" si="5"/>
        <v>55.703130999999999</v>
      </c>
      <c r="Z12" s="4">
        <f t="shared" si="6"/>
        <v>24.169869622122732</v>
      </c>
    </row>
    <row r="13" spans="1:26" x14ac:dyDescent="0.25">
      <c r="A13" t="s">
        <v>12</v>
      </c>
      <c r="B13" s="7">
        <v>3.2739509999999998</v>
      </c>
      <c r="C13" s="5">
        <v>64.100790000000003</v>
      </c>
      <c r="D13" s="7">
        <v>21.462098999999998</v>
      </c>
      <c r="E13" s="7">
        <v>72.166518999999994</v>
      </c>
      <c r="F13" s="5">
        <v>55.703130999999999</v>
      </c>
      <c r="G13" s="7"/>
      <c r="H13" s="8">
        <v>274.1225</v>
      </c>
      <c r="I13" s="7">
        <v>274.12669</v>
      </c>
      <c r="J13" s="5">
        <v>274.12473</v>
      </c>
      <c r="K13" s="7">
        <v>274.11899</v>
      </c>
      <c r="L13" s="7">
        <v>274.11988000000002</v>
      </c>
      <c r="M13" s="5">
        <v>274.12540000000001</v>
      </c>
      <c r="N13" s="9"/>
      <c r="O13" s="4">
        <f t="shared" si="0"/>
        <v>15.285137119332205</v>
      </c>
      <c r="P13" s="4">
        <f t="shared" si="1"/>
        <v>8.1350491112451184</v>
      </c>
      <c r="Q13" s="4">
        <f t="shared" si="2"/>
        <v>-12.804494341054365</v>
      </c>
      <c r="R13" s="4">
        <f t="shared" si="3"/>
        <v>-9.5577707046264813</v>
      </c>
      <c r="S13" s="4">
        <f t="shared" si="4"/>
        <v>10.579211848757417</v>
      </c>
      <c r="U13" s="4"/>
      <c r="V13" s="4"/>
      <c r="W13" s="4"/>
      <c r="X13" s="4"/>
      <c r="Y13" s="4"/>
      <c r="Z13" s="4"/>
    </row>
    <row r="14" spans="1:26" x14ac:dyDescent="0.25">
      <c r="B14" s="7"/>
      <c r="C14" s="7"/>
      <c r="D14" s="7"/>
      <c r="E14" s="7"/>
      <c r="F14" s="7"/>
      <c r="G14" s="7"/>
      <c r="H14" s="8"/>
      <c r="I14" s="7"/>
      <c r="J14" s="7"/>
      <c r="K14" s="7"/>
      <c r="L14" s="7"/>
      <c r="M14" s="7"/>
      <c r="N14" s="9"/>
      <c r="O14" s="4"/>
      <c r="P14" s="4"/>
      <c r="Q14" s="4"/>
      <c r="R14" s="4"/>
      <c r="S14" s="4"/>
      <c r="U14" s="4"/>
      <c r="V14" s="4"/>
      <c r="W14" s="4"/>
      <c r="X14" s="4"/>
      <c r="Y14" s="4"/>
      <c r="Z14" s="4"/>
    </row>
    <row r="15" spans="1:26" x14ac:dyDescent="0.25">
      <c r="A15" t="s">
        <v>13</v>
      </c>
      <c r="B15" s="7">
        <v>4793.9512999999997</v>
      </c>
      <c r="C15" s="7">
        <v>841.59298000000001</v>
      </c>
      <c r="D15" s="7">
        <v>2219.2855</v>
      </c>
      <c r="E15" s="7">
        <v>1551.8434999999999</v>
      </c>
      <c r="F15" s="7">
        <v>510.60624999999999</v>
      </c>
      <c r="G15" s="7"/>
      <c r="H15" s="8">
        <v>384.15929999999997</v>
      </c>
      <c r="I15" s="7">
        <v>384.16086999999999</v>
      </c>
      <c r="J15" s="7">
        <v>384.16098</v>
      </c>
      <c r="K15" s="7">
        <v>384.15312999999998</v>
      </c>
      <c r="L15" s="7">
        <v>384.15987999999999</v>
      </c>
      <c r="M15" s="7">
        <v>384.16217</v>
      </c>
      <c r="N15" s="9"/>
      <c r="O15" s="4">
        <f t="shared" si="0"/>
        <v>4.0868462640763106</v>
      </c>
      <c r="P15" s="4">
        <f t="shared" si="1"/>
        <v>4.3731858112550297</v>
      </c>
      <c r="Q15" s="4">
        <f t="shared" si="2"/>
        <v>-16.061045508978555</v>
      </c>
      <c r="R15" s="4">
        <f t="shared" si="3"/>
        <v>1.5097903396158046</v>
      </c>
      <c r="S15" s="4">
        <f t="shared" si="4"/>
        <v>7.470859094208846</v>
      </c>
      <c r="U15" s="4">
        <f t="shared" si="7"/>
        <v>2.972261107450132E-3</v>
      </c>
      <c r="V15" s="4">
        <f t="shared" si="5"/>
        <v>0.11414671971241966</v>
      </c>
      <c r="W15" s="4">
        <f t="shared" si="5"/>
        <v>1.3891197865258886E-2</v>
      </c>
      <c r="X15" s="4">
        <f t="shared" si="5"/>
        <v>7.5813804678113494E-2</v>
      </c>
      <c r="Y15" s="4">
        <f t="shared" si="5"/>
        <v>8.3725046452134105E-2</v>
      </c>
      <c r="Z15" s="4">
        <f t="shared" si="6"/>
        <v>5.8109805963075259E-2</v>
      </c>
    </row>
    <row r="16" spans="1:26" x14ac:dyDescent="0.25">
      <c r="A16" t="s">
        <v>14</v>
      </c>
      <c r="B16" s="7">
        <v>14.248875</v>
      </c>
      <c r="C16" s="7">
        <v>96.065078</v>
      </c>
      <c r="D16" s="7">
        <v>30.828534000000001</v>
      </c>
      <c r="E16" s="7">
        <v>117.65116</v>
      </c>
      <c r="F16" s="7">
        <v>42.750532</v>
      </c>
      <c r="G16" s="7"/>
      <c r="H16" s="8">
        <v>358.18009999999998</v>
      </c>
      <c r="I16" s="7">
        <v>358.1825</v>
      </c>
      <c r="J16" s="7">
        <v>358.185</v>
      </c>
      <c r="K16" s="7">
        <v>358.17144999999999</v>
      </c>
      <c r="L16" s="7">
        <v>358.18086</v>
      </c>
      <c r="M16" s="7">
        <v>358.18416999999999</v>
      </c>
      <c r="N16" s="9"/>
      <c r="O16" s="4">
        <f t="shared" si="0"/>
        <v>6.700539756460028</v>
      </c>
      <c r="P16" s="4">
        <f>(J16-H16)/H16*10^6</f>
        <v>13.680268669366486</v>
      </c>
      <c r="Q16" s="4">
        <f t="shared" si="2"/>
        <v>-24.149862038646823</v>
      </c>
      <c r="R16" s="4">
        <f t="shared" si="3"/>
        <v>2.1218375895641906</v>
      </c>
      <c r="S16" s="4">
        <f t="shared" si="4"/>
        <v>11.362998670258055</v>
      </c>
    </row>
    <row r="17" spans="1:20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3"/>
      <c r="P17" s="3"/>
      <c r="Q17" s="3"/>
      <c r="R17" s="3"/>
      <c r="S17" s="3"/>
    </row>
    <row r="18" spans="1:20" x14ac:dyDescent="0.25">
      <c r="A18" s="1" t="s">
        <v>1</v>
      </c>
      <c r="B18" s="17" t="s">
        <v>30</v>
      </c>
      <c r="C18" s="17"/>
      <c r="D18" s="17"/>
      <c r="E18" s="17"/>
      <c r="F18" s="17"/>
      <c r="H18" s="1" t="s">
        <v>29</v>
      </c>
      <c r="I18" s="17" t="s">
        <v>28</v>
      </c>
      <c r="J18" s="17"/>
      <c r="K18" s="17"/>
      <c r="L18" s="17"/>
      <c r="M18" s="17"/>
      <c r="O18" s="17" t="s">
        <v>27</v>
      </c>
      <c r="P18" s="17"/>
      <c r="Q18" s="17"/>
      <c r="R18" s="17"/>
      <c r="S18" s="17"/>
    </row>
    <row r="19" spans="1:20" x14ac:dyDescent="0.25">
      <c r="A19" s="1"/>
      <c r="B19" s="2" t="s">
        <v>2</v>
      </c>
      <c r="C19" s="2" t="s">
        <v>3</v>
      </c>
      <c r="D19" s="2" t="s">
        <v>4</v>
      </c>
      <c r="E19" s="1" t="s">
        <v>25</v>
      </c>
      <c r="F19" s="1" t="s">
        <v>26</v>
      </c>
      <c r="I19" s="1" t="s">
        <v>2</v>
      </c>
      <c r="J19" s="1" t="s">
        <v>3</v>
      </c>
      <c r="K19" s="1" t="s">
        <v>4</v>
      </c>
      <c r="L19" s="1" t="s">
        <v>25</v>
      </c>
      <c r="M19" s="1" t="s">
        <v>26</v>
      </c>
      <c r="O19" s="1" t="s">
        <v>2</v>
      </c>
      <c r="P19" s="1" t="s">
        <v>3</v>
      </c>
      <c r="Q19" s="1" t="s">
        <v>4</v>
      </c>
      <c r="R19" s="1" t="s">
        <v>25</v>
      </c>
      <c r="S19" s="1" t="s">
        <v>26</v>
      </c>
    </row>
    <row r="20" spans="1:20" x14ac:dyDescent="0.25">
      <c r="A20" t="s">
        <v>15</v>
      </c>
      <c r="B20" s="3">
        <v>1</v>
      </c>
      <c r="C20" s="3">
        <v>1</v>
      </c>
      <c r="D20" s="3">
        <v>1</v>
      </c>
      <c r="E20" s="3">
        <v>1</v>
      </c>
      <c r="F20" s="3">
        <v>1</v>
      </c>
      <c r="H20" s="1">
        <v>372.0994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/>
    </row>
    <row r="21" spans="1:20" x14ac:dyDescent="0.25">
      <c r="A21" t="s">
        <v>16</v>
      </c>
      <c r="B21" s="3">
        <v>1</v>
      </c>
      <c r="C21" s="3">
        <v>1</v>
      </c>
      <c r="D21" s="3">
        <v>47.743023999999998</v>
      </c>
      <c r="E21" s="3">
        <v>22.408674000000001</v>
      </c>
      <c r="F21" s="3">
        <v>1</v>
      </c>
      <c r="H21" s="1">
        <v>346.12009999999998</v>
      </c>
      <c r="I21" s="3">
        <v>0</v>
      </c>
      <c r="J21" s="3">
        <v>0</v>
      </c>
      <c r="K21" s="3">
        <v>346.11059999999998</v>
      </c>
      <c r="L21" s="3">
        <v>346.11921000000001</v>
      </c>
      <c r="M21" s="3">
        <v>0</v>
      </c>
      <c r="O21" s="4">
        <v>0</v>
      </c>
      <c r="P21" s="4">
        <v>0</v>
      </c>
      <c r="Q21" s="4">
        <f t="shared" ref="Q21:Q29" si="8">(K21-H21)/H21*10^6</f>
        <v>-27.447120233707111</v>
      </c>
      <c r="R21" s="4">
        <f t="shared" ref="R21:R33" si="9">(L21-H21)/H21*10^6</f>
        <v>-2.5713617902278991</v>
      </c>
      <c r="S21" s="4">
        <v>0</v>
      </c>
    </row>
    <row r="22" spans="1:20" x14ac:dyDescent="0.25">
      <c r="B22" s="3"/>
      <c r="C22" s="3"/>
      <c r="D22" s="3"/>
      <c r="E22" s="3"/>
      <c r="F22" s="3"/>
      <c r="H22" s="1"/>
      <c r="I22" s="3"/>
      <c r="J22" s="3"/>
      <c r="K22" s="3"/>
      <c r="L22" s="3"/>
      <c r="M22" s="3"/>
      <c r="O22" s="4"/>
      <c r="P22" s="4"/>
      <c r="Q22" s="4"/>
      <c r="R22" s="4"/>
      <c r="S22" s="4"/>
    </row>
    <row r="23" spans="1:20" x14ac:dyDescent="0.25">
      <c r="A23" t="s">
        <v>17</v>
      </c>
      <c r="B23" s="3">
        <v>21.620836000000001</v>
      </c>
      <c r="C23" s="3">
        <v>5.8732138999999997</v>
      </c>
      <c r="D23" s="3">
        <v>2069.8515000000002</v>
      </c>
      <c r="E23" s="3">
        <v>304.48196999999999</v>
      </c>
      <c r="F23" s="3">
        <v>10.081947</v>
      </c>
      <c r="H23" s="1">
        <v>370.08370000000002</v>
      </c>
      <c r="I23" s="3">
        <v>370.08625999999998</v>
      </c>
      <c r="J23" s="3">
        <v>370.09186999999997</v>
      </c>
      <c r="K23" s="3">
        <v>370.07715999999999</v>
      </c>
      <c r="L23" s="3">
        <v>370.08409</v>
      </c>
      <c r="M23" s="3">
        <v>370.08895000000001</v>
      </c>
      <c r="O23" s="4">
        <f t="shared" ref="O23:O49" si="10">(I23-H23)/H23*10^6</f>
        <v>6.9173541011396278</v>
      </c>
      <c r="P23" s="4">
        <f t="shared" ref="P23" si="11">(J23-H23)/H23*10^6</f>
        <v>22.076087112050732</v>
      </c>
      <c r="Q23" s="4">
        <f t="shared" si="8"/>
        <v>-17.671678055611533</v>
      </c>
      <c r="R23" s="4">
        <f t="shared" si="9"/>
        <v>1.0538156638124909</v>
      </c>
      <c r="S23" s="4">
        <v>0</v>
      </c>
    </row>
    <row r="24" spans="1:20" x14ac:dyDescent="0.25">
      <c r="A24" t="s">
        <v>18</v>
      </c>
      <c r="B24" s="3">
        <v>1</v>
      </c>
      <c r="C24" s="3">
        <v>1</v>
      </c>
      <c r="D24" s="5">
        <v>1</v>
      </c>
      <c r="E24" s="3">
        <v>1</v>
      </c>
      <c r="F24" s="3">
        <v>1</v>
      </c>
      <c r="H24" s="1">
        <v>344.10449999999997</v>
      </c>
      <c r="I24" s="3">
        <v>0</v>
      </c>
      <c r="J24" s="3">
        <v>0</v>
      </c>
      <c r="K24" s="5">
        <v>0</v>
      </c>
      <c r="L24" s="3">
        <v>0</v>
      </c>
      <c r="M24" s="3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</row>
    <row r="25" spans="1:20" x14ac:dyDescent="0.25">
      <c r="B25" s="3"/>
      <c r="C25" s="3"/>
      <c r="D25" s="3"/>
      <c r="E25" s="3"/>
      <c r="F25" s="3"/>
      <c r="H25" s="1"/>
      <c r="I25" s="3"/>
      <c r="J25" s="3"/>
      <c r="K25" s="3"/>
      <c r="L25" s="3"/>
      <c r="M25" s="3"/>
      <c r="O25" s="4"/>
      <c r="P25" s="4"/>
      <c r="Q25" s="4"/>
      <c r="R25" s="4"/>
      <c r="S25" s="4"/>
    </row>
    <row r="26" spans="1:20" x14ac:dyDescent="0.25">
      <c r="A26" t="s">
        <v>19</v>
      </c>
      <c r="B26" s="3">
        <v>67.881319000000005</v>
      </c>
      <c r="C26" s="3">
        <v>1</v>
      </c>
      <c r="D26" s="3">
        <v>126.78117</v>
      </c>
      <c r="E26" s="3">
        <v>45.084786999999999</v>
      </c>
      <c r="F26" s="3">
        <v>33.212477</v>
      </c>
      <c r="H26" s="1">
        <v>443.1035</v>
      </c>
      <c r="I26" s="3">
        <v>443.10485</v>
      </c>
      <c r="J26" s="3">
        <v>0</v>
      </c>
      <c r="K26" s="3">
        <v>443.0933</v>
      </c>
      <c r="L26" s="3">
        <v>443.10466000000002</v>
      </c>
      <c r="M26" s="3">
        <v>443.10575999999998</v>
      </c>
      <c r="O26" s="4">
        <f t="shared" si="10"/>
        <v>3.0466922513638073</v>
      </c>
      <c r="P26" s="4">
        <v>0</v>
      </c>
      <c r="Q26" s="4">
        <f t="shared" si="8"/>
        <v>-23.019452565817115</v>
      </c>
      <c r="R26" s="4">
        <f t="shared" si="9"/>
        <v>2.6178985271548054</v>
      </c>
      <c r="S26" s="4">
        <v>0</v>
      </c>
    </row>
    <row r="27" spans="1:20" x14ac:dyDescent="0.25">
      <c r="A27" t="s">
        <v>20</v>
      </c>
      <c r="B27" s="3">
        <v>1</v>
      </c>
      <c r="C27" s="3">
        <v>1</v>
      </c>
      <c r="D27" s="3">
        <v>1</v>
      </c>
      <c r="E27" s="3">
        <v>1</v>
      </c>
      <c r="F27" s="3">
        <v>1</v>
      </c>
      <c r="H27" s="1">
        <v>417.12419999999997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</row>
    <row r="28" spans="1:20" x14ac:dyDescent="0.25">
      <c r="B28" s="3"/>
      <c r="C28" s="3"/>
      <c r="D28" s="3"/>
      <c r="E28" s="3"/>
      <c r="F28" s="3"/>
      <c r="H28" s="1"/>
      <c r="I28" s="3"/>
      <c r="J28" s="3"/>
      <c r="K28" s="3"/>
      <c r="L28" s="3"/>
      <c r="M28" s="3"/>
      <c r="O28" s="4"/>
      <c r="P28" s="4"/>
      <c r="Q28" s="4"/>
      <c r="R28" s="4"/>
      <c r="S28" s="4"/>
    </row>
    <row r="29" spans="1:20" x14ac:dyDescent="0.25">
      <c r="A29" t="s">
        <v>21</v>
      </c>
      <c r="B29" s="3">
        <v>1</v>
      </c>
      <c r="C29" s="3">
        <v>1</v>
      </c>
      <c r="D29" s="3">
        <v>104.3485</v>
      </c>
      <c r="E29" s="3">
        <v>1</v>
      </c>
      <c r="F29" s="3">
        <v>1</v>
      </c>
      <c r="H29" s="1">
        <v>322.08370000000002</v>
      </c>
      <c r="I29" s="3">
        <v>0</v>
      </c>
      <c r="J29" s="3">
        <v>0</v>
      </c>
      <c r="K29" s="3">
        <v>322.07652999999999</v>
      </c>
      <c r="L29" s="3">
        <v>0</v>
      </c>
      <c r="M29" s="3">
        <v>0</v>
      </c>
      <c r="O29" s="4">
        <v>0</v>
      </c>
      <c r="P29" s="4">
        <v>0</v>
      </c>
      <c r="Q29" s="4">
        <f t="shared" si="8"/>
        <v>-22.261294191635717</v>
      </c>
      <c r="R29" s="4">
        <v>0</v>
      </c>
      <c r="S29" s="4">
        <v>0</v>
      </c>
    </row>
    <row r="30" spans="1:20" x14ac:dyDescent="0.25">
      <c r="A30" t="s">
        <v>22</v>
      </c>
      <c r="B30" s="3">
        <v>1</v>
      </c>
      <c r="C30" s="3">
        <v>1</v>
      </c>
      <c r="D30" s="3">
        <v>1</v>
      </c>
      <c r="E30" s="3">
        <v>1</v>
      </c>
      <c r="F30" s="3">
        <v>1</v>
      </c>
      <c r="H30" s="1">
        <v>296.10449999999997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</row>
    <row r="31" spans="1:20" x14ac:dyDescent="0.25">
      <c r="B31" s="3"/>
      <c r="C31" s="3"/>
      <c r="D31" s="3"/>
      <c r="E31" s="3"/>
      <c r="F31" s="3"/>
      <c r="H31" s="1"/>
      <c r="I31" s="3"/>
      <c r="J31" s="3"/>
      <c r="K31" s="3"/>
      <c r="L31" s="3"/>
      <c r="M31" s="3"/>
      <c r="O31" s="4"/>
      <c r="P31" s="4"/>
      <c r="Q31" s="4"/>
      <c r="R31" s="4"/>
      <c r="S31" s="4"/>
    </row>
    <row r="32" spans="1:20" x14ac:dyDescent="0.25">
      <c r="A32" t="s">
        <v>23</v>
      </c>
      <c r="B32" s="3">
        <v>299.32001000000002</v>
      </c>
      <c r="C32" s="3">
        <v>24.570785999999998</v>
      </c>
      <c r="D32" s="3">
        <v>340.59338000000002</v>
      </c>
      <c r="E32" s="3">
        <v>181.19541000000001</v>
      </c>
      <c r="F32" s="3">
        <v>13.594657</v>
      </c>
      <c r="H32" s="1">
        <v>406.1413</v>
      </c>
      <c r="I32" s="3">
        <v>406.14260999999999</v>
      </c>
      <c r="J32" s="3">
        <v>406.14397000000002</v>
      </c>
      <c r="K32" s="3">
        <v>406.13562999999999</v>
      </c>
      <c r="L32" s="3">
        <v>406.14209</v>
      </c>
      <c r="M32" s="3">
        <v>406.14348000000001</v>
      </c>
      <c r="O32" s="4">
        <f t="shared" si="10"/>
        <v>3.2254784233701086</v>
      </c>
      <c r="P32" s="4">
        <f t="shared" ref="P32" si="12">(J32-H32)/H32*10^6</f>
        <v>6.5740667103376706</v>
      </c>
      <c r="Q32" s="4">
        <f t="shared" ref="Q32:Q49" si="13">(K32-H32)/H32*10^6</f>
        <v>-13.960658519606767</v>
      </c>
      <c r="R32" s="4">
        <f t="shared" si="9"/>
        <v>1.9451358431042629</v>
      </c>
      <c r="S32" s="4">
        <v>0</v>
      </c>
    </row>
    <row r="33" spans="1:19" x14ac:dyDescent="0.25">
      <c r="A33" t="s">
        <v>24</v>
      </c>
      <c r="B33" s="3">
        <v>1</v>
      </c>
      <c r="C33" s="3">
        <v>1</v>
      </c>
      <c r="D33" s="3">
        <v>1</v>
      </c>
      <c r="E33" s="3">
        <v>3.2114560999999999</v>
      </c>
      <c r="F33" s="3">
        <v>1</v>
      </c>
      <c r="H33" s="1">
        <v>380.16199999999998</v>
      </c>
      <c r="I33" s="3">
        <v>0</v>
      </c>
      <c r="J33" s="3">
        <v>0</v>
      </c>
      <c r="K33" s="3">
        <v>0</v>
      </c>
      <c r="L33" s="3">
        <v>380.15384</v>
      </c>
      <c r="M33" s="3">
        <v>0</v>
      </c>
      <c r="O33" s="4">
        <v>0</v>
      </c>
      <c r="P33" s="4">
        <v>0</v>
      </c>
      <c r="Q33" s="4">
        <v>0</v>
      </c>
      <c r="R33" s="4">
        <f t="shared" si="9"/>
        <v>-21.46453354089914</v>
      </c>
      <c r="S33" s="4">
        <v>0</v>
      </c>
    </row>
    <row r="34" spans="1:19" x14ac:dyDescent="0.25">
      <c r="H34" s="1"/>
      <c r="O34" s="3"/>
      <c r="P34" s="3"/>
      <c r="Q34" s="3"/>
      <c r="R34" s="3"/>
      <c r="S34" s="3"/>
    </row>
    <row r="35" spans="1:19" x14ac:dyDescent="0.25">
      <c r="B35" s="18"/>
      <c r="C35" s="18"/>
      <c r="D35" s="18"/>
      <c r="E35" s="18"/>
      <c r="F35" s="18"/>
      <c r="I35" s="18"/>
      <c r="J35" s="18"/>
      <c r="K35" s="18"/>
      <c r="L35" s="18"/>
      <c r="M35" s="18"/>
      <c r="O35" s="18"/>
      <c r="P35" s="18"/>
      <c r="Q35" s="18"/>
      <c r="R35" s="18"/>
      <c r="S35" s="18"/>
    </row>
  </sheetData>
  <mergeCells count="10">
    <mergeCell ref="U1:Y1"/>
    <mergeCell ref="B35:F35"/>
    <mergeCell ref="I35:M35"/>
    <mergeCell ref="O35:S35"/>
    <mergeCell ref="B1:F1"/>
    <mergeCell ref="I1:M1"/>
    <mergeCell ref="O1:S1"/>
    <mergeCell ref="B18:F18"/>
    <mergeCell ref="I18:M18"/>
    <mergeCell ref="O18:S18"/>
  </mergeCells>
  <conditionalFormatting sqref="O3:S16 O20:S33 O37:S50">
    <cfRule type="cellIs" dxfId="14" priority="1" operator="lessThan">
      <formula>-30</formula>
    </cfRule>
    <cfRule type="cellIs" dxfId="13" priority="2" operator="greaterThan">
      <formula>30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9A079-5B1B-4125-A57A-A5598B28C639}">
  <dimension ref="A1:AA51"/>
  <sheetViews>
    <sheetView topLeftCell="A18" zoomScaleNormal="100" workbookViewId="0">
      <selection activeCell="Q52" sqref="Q52"/>
    </sheetView>
  </sheetViews>
  <sheetFormatPr defaultRowHeight="15" x14ac:dyDescent="0.25"/>
  <cols>
    <col min="1" max="1" width="44.5703125" bestFit="1" customWidth="1"/>
    <col min="2" max="2" width="12.140625" bestFit="1" customWidth="1"/>
    <col min="3" max="3" width="11.7109375" bestFit="1" customWidth="1"/>
    <col min="4" max="4" width="12.140625" bestFit="1" customWidth="1"/>
    <col min="5" max="5" width="11.7109375" bestFit="1" customWidth="1"/>
    <col min="6" max="6" width="12.140625" bestFit="1" customWidth="1"/>
    <col min="8" max="8" width="23.7109375" bestFit="1" customWidth="1"/>
    <col min="15" max="19" width="11.28515625" bestFit="1" customWidth="1"/>
    <col min="21" max="21" width="7" bestFit="1" customWidth="1"/>
    <col min="22" max="25" width="8.140625" bestFit="1" customWidth="1"/>
    <col min="26" max="26" width="13.28515625" bestFit="1" customWidth="1"/>
  </cols>
  <sheetData>
    <row r="1" spans="1:26" x14ac:dyDescent="0.25">
      <c r="A1" s="1" t="s">
        <v>0</v>
      </c>
      <c r="B1" s="17" t="s">
        <v>30</v>
      </c>
      <c r="C1" s="17"/>
      <c r="D1" s="17"/>
      <c r="E1" s="17"/>
      <c r="F1" s="17"/>
      <c r="H1" s="1" t="s">
        <v>29</v>
      </c>
      <c r="I1" s="17" t="s">
        <v>28</v>
      </c>
      <c r="J1" s="17"/>
      <c r="K1" s="17"/>
      <c r="L1" s="17"/>
      <c r="M1" s="17"/>
      <c r="N1" s="1"/>
      <c r="O1" s="17" t="s">
        <v>27</v>
      </c>
      <c r="P1" s="17"/>
      <c r="Q1" s="17"/>
      <c r="R1" s="17"/>
      <c r="S1" s="17"/>
      <c r="U1" s="17" t="s">
        <v>31</v>
      </c>
      <c r="V1" s="17"/>
      <c r="W1" s="17"/>
      <c r="X1" s="17"/>
      <c r="Y1" s="17"/>
      <c r="Z1" s="1" t="s">
        <v>32</v>
      </c>
    </row>
    <row r="2" spans="1:26" x14ac:dyDescent="0.25">
      <c r="B2" s="1" t="s">
        <v>2</v>
      </c>
      <c r="C2" s="1" t="s">
        <v>3</v>
      </c>
      <c r="D2" s="1" t="s">
        <v>4</v>
      </c>
      <c r="E2" s="1" t="s">
        <v>25</v>
      </c>
      <c r="F2" s="1" t="s">
        <v>26</v>
      </c>
      <c r="G2" s="1"/>
      <c r="I2" s="1" t="s">
        <v>2</v>
      </c>
      <c r="J2" s="1" t="s">
        <v>3</v>
      </c>
      <c r="K2" s="1" t="s">
        <v>4</v>
      </c>
      <c r="L2" s="1" t="s">
        <v>25</v>
      </c>
      <c r="M2" s="1" t="s">
        <v>26</v>
      </c>
      <c r="O2" s="1" t="s">
        <v>2</v>
      </c>
      <c r="P2" s="1" t="s">
        <v>3</v>
      </c>
      <c r="Q2" s="1" t="s">
        <v>4</v>
      </c>
      <c r="R2" s="1" t="s">
        <v>25</v>
      </c>
      <c r="S2" s="1" t="s">
        <v>26</v>
      </c>
      <c r="U2" s="1" t="s">
        <v>2</v>
      </c>
      <c r="V2" s="1" t="s">
        <v>3</v>
      </c>
      <c r="W2" s="1" t="s">
        <v>4</v>
      </c>
      <c r="X2" s="1" t="s">
        <v>25</v>
      </c>
      <c r="Y2" s="1" t="s">
        <v>26</v>
      </c>
      <c r="Z2" s="1" t="s">
        <v>33</v>
      </c>
    </row>
    <row r="3" spans="1:26" x14ac:dyDescent="0.25">
      <c r="A3" t="s">
        <v>6</v>
      </c>
      <c r="B3" s="3">
        <v>1990.3729000000001</v>
      </c>
      <c r="C3" s="3">
        <v>14.74883</v>
      </c>
      <c r="D3" s="3">
        <v>1</v>
      </c>
      <c r="E3" s="3">
        <v>1</v>
      </c>
      <c r="F3" s="3">
        <v>1</v>
      </c>
      <c r="G3" s="3"/>
      <c r="H3" s="1">
        <v>350.11750000000001</v>
      </c>
      <c r="I3" s="3">
        <v>350.11980999999997</v>
      </c>
      <c r="J3" s="3">
        <v>350.11955</v>
      </c>
      <c r="K3" s="3">
        <v>0</v>
      </c>
      <c r="L3" s="3">
        <v>0</v>
      </c>
      <c r="M3" s="3">
        <v>0</v>
      </c>
      <c r="O3" s="4">
        <f t="shared" ref="O3:O16" si="0">(I3-H3)/H3*10^6</f>
        <v>6.5977850292140197</v>
      </c>
      <c r="P3" s="4">
        <f>(J3-H3)/H3*10^6</f>
        <v>5.8551771905060406</v>
      </c>
      <c r="Q3" s="4">
        <v>0</v>
      </c>
      <c r="R3" s="4">
        <v>0</v>
      </c>
      <c r="S3" s="4">
        <v>0</v>
      </c>
      <c r="U3" s="4">
        <f>B4/B3</f>
        <v>0.37769648089561508</v>
      </c>
      <c r="V3" s="4">
        <f>C4/C3</f>
        <v>127.50994485664286</v>
      </c>
      <c r="W3" s="4">
        <f>D4/D3</f>
        <v>1964.3978999999999</v>
      </c>
      <c r="X3" s="4">
        <f>E4/E3</f>
        <v>1039.9481000000001</v>
      </c>
      <c r="Y3" s="4">
        <f>F4/F3</f>
        <v>1893.5415</v>
      </c>
      <c r="Z3" s="4">
        <f>AVERAGE(U3:Y3)</f>
        <v>1005.1550282675076</v>
      </c>
    </row>
    <row r="4" spans="1:26" x14ac:dyDescent="0.25">
      <c r="A4" t="s">
        <v>5</v>
      </c>
      <c r="B4" s="3">
        <v>751.75684000000001</v>
      </c>
      <c r="C4" s="3">
        <v>1880.6224999999999</v>
      </c>
      <c r="D4" s="3">
        <v>1964.3978999999999</v>
      </c>
      <c r="E4" s="3">
        <v>1039.9481000000001</v>
      </c>
      <c r="F4" s="3">
        <v>1893.5415</v>
      </c>
      <c r="G4" s="3"/>
      <c r="H4" s="1">
        <v>324.13819999999998</v>
      </c>
      <c r="I4" s="3">
        <v>324.13909000000001</v>
      </c>
      <c r="J4" s="3">
        <v>324.14055000000002</v>
      </c>
      <c r="K4" s="3">
        <v>324.13249000000002</v>
      </c>
      <c r="L4" s="3">
        <v>324.13887</v>
      </c>
      <c r="M4" s="3">
        <v>324.14436999999998</v>
      </c>
      <c r="O4" s="4">
        <f t="shared" si="0"/>
        <v>2.7457424025514512</v>
      </c>
      <c r="P4" s="4">
        <f t="shared" ref="P4:P16" si="1">(J4-H4)/H4*10^6</f>
        <v>7.2499939841566947</v>
      </c>
      <c r="Q4" s="4">
        <f t="shared" ref="Q4:Q16" si="2">(K4-H4)/H4*10^6</f>
        <v>-17.61594282921612</v>
      </c>
      <c r="R4" s="4">
        <f t="shared" ref="R4:R16" si="3">(L4-H4)/H4*10^6</f>
        <v>2.0670195614516129</v>
      </c>
      <c r="S4" s="4">
        <f t="shared" ref="S4:S16" si="4">(M4-H4)/H4*10^6</f>
        <v>19.035090587895361</v>
      </c>
      <c r="U4" s="4"/>
      <c r="V4" s="4"/>
      <c r="W4" s="4"/>
      <c r="X4" s="4"/>
      <c r="Y4" s="4"/>
      <c r="Z4" s="4"/>
    </row>
    <row r="5" spans="1:26" x14ac:dyDescent="0.25">
      <c r="B5" s="3"/>
      <c r="C5" s="3"/>
      <c r="D5" s="3"/>
      <c r="E5" s="3"/>
      <c r="F5" s="3"/>
      <c r="G5" s="3"/>
      <c r="H5" s="1"/>
      <c r="I5" s="3"/>
      <c r="J5" s="3"/>
      <c r="K5" s="3"/>
      <c r="L5" s="3"/>
      <c r="M5" s="3"/>
      <c r="O5" s="4"/>
      <c r="P5" s="4"/>
      <c r="Q5" s="4"/>
      <c r="R5" s="4"/>
      <c r="S5" s="4"/>
      <c r="U5" s="4"/>
      <c r="V5" s="4"/>
      <c r="W5" s="4"/>
      <c r="X5" s="4"/>
      <c r="Y5" s="4"/>
      <c r="Z5" s="4"/>
    </row>
    <row r="6" spans="1:26" x14ac:dyDescent="0.25">
      <c r="A6" t="s">
        <v>7</v>
      </c>
      <c r="B6" s="5">
        <v>1</v>
      </c>
      <c r="C6" s="5">
        <v>1</v>
      </c>
      <c r="D6" s="3">
        <v>1</v>
      </c>
      <c r="E6" s="3">
        <v>1</v>
      </c>
      <c r="F6" s="3">
        <v>1</v>
      </c>
      <c r="G6" s="3"/>
      <c r="H6" s="1">
        <v>348.10180000000003</v>
      </c>
      <c r="I6" s="5">
        <v>0</v>
      </c>
      <c r="J6" s="5">
        <v>0</v>
      </c>
      <c r="K6" s="3">
        <v>0</v>
      </c>
      <c r="L6" s="3">
        <v>0</v>
      </c>
      <c r="M6" s="3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U6" s="4">
        <f>B7/B6</f>
        <v>300.19537000000003</v>
      </c>
      <c r="V6" s="4">
        <f>C7/C6</f>
        <v>33.460068999999997</v>
      </c>
      <c r="W6" s="4">
        <f>D7/D6</f>
        <v>1</v>
      </c>
      <c r="X6" s="4">
        <f>E7/E6</f>
        <v>44.387925000000003</v>
      </c>
      <c r="Y6" s="4">
        <f>F7/F6</f>
        <v>1</v>
      </c>
      <c r="Z6" s="4">
        <f>AVERAGE(U6:Y6)</f>
        <v>76.008672799999999</v>
      </c>
    </row>
    <row r="7" spans="1:26" x14ac:dyDescent="0.25">
      <c r="A7" t="s">
        <v>8</v>
      </c>
      <c r="B7" s="3">
        <v>300.19537000000003</v>
      </c>
      <c r="C7" s="3">
        <v>33.460068999999997</v>
      </c>
      <c r="D7" s="3">
        <v>1</v>
      </c>
      <c r="E7" s="3">
        <v>44.387925000000003</v>
      </c>
      <c r="F7" s="3">
        <v>1</v>
      </c>
      <c r="G7" s="3"/>
      <c r="H7" s="1">
        <v>322.1225</v>
      </c>
      <c r="I7" s="3">
        <v>322.12346000000002</v>
      </c>
      <c r="J7" s="3">
        <v>322.12646999999998</v>
      </c>
      <c r="K7" s="3">
        <v>0</v>
      </c>
      <c r="L7" s="3">
        <v>322.12171999999998</v>
      </c>
      <c r="M7" s="3">
        <v>0</v>
      </c>
      <c r="O7" s="4">
        <f t="shared" si="0"/>
        <v>2.9802326755209587</v>
      </c>
      <c r="P7" s="4">
        <f t="shared" si="1"/>
        <v>12.324503876572283</v>
      </c>
      <c r="Q7">
        <v>0</v>
      </c>
      <c r="R7" s="4">
        <f t="shared" si="3"/>
        <v>-2.4214390488718078</v>
      </c>
      <c r="S7" s="4">
        <v>0</v>
      </c>
      <c r="U7" s="4"/>
      <c r="V7" s="4"/>
      <c r="W7" s="4"/>
      <c r="X7" s="4"/>
      <c r="Y7" s="4"/>
      <c r="Z7" s="4"/>
    </row>
    <row r="8" spans="1:26" x14ac:dyDescent="0.25">
      <c r="B8" s="3"/>
      <c r="C8" s="3"/>
      <c r="D8" s="3"/>
      <c r="E8" s="3"/>
      <c r="F8" s="3"/>
      <c r="G8" s="3"/>
      <c r="H8" s="1"/>
      <c r="I8" s="3"/>
      <c r="J8" s="3"/>
      <c r="K8" s="3"/>
      <c r="L8" s="3"/>
      <c r="M8" s="3"/>
      <c r="O8" s="4"/>
      <c r="P8" s="4"/>
      <c r="Q8" s="4"/>
      <c r="R8" s="4"/>
      <c r="S8" s="4"/>
      <c r="U8" s="4"/>
      <c r="V8" s="4"/>
      <c r="W8" s="4"/>
      <c r="X8" s="4"/>
      <c r="Y8" s="4"/>
      <c r="Z8" s="4"/>
    </row>
    <row r="9" spans="1:26" x14ac:dyDescent="0.25">
      <c r="A9" t="s">
        <v>9</v>
      </c>
      <c r="B9" s="3">
        <v>38.451506999999999</v>
      </c>
      <c r="C9" s="3">
        <v>1</v>
      </c>
      <c r="D9" s="3">
        <v>1</v>
      </c>
      <c r="E9" s="3">
        <v>1</v>
      </c>
      <c r="F9" s="3">
        <v>1</v>
      </c>
      <c r="G9" s="3"/>
      <c r="H9" s="1">
        <v>421.1216</v>
      </c>
      <c r="I9" s="3">
        <v>421.12311</v>
      </c>
      <c r="J9" s="3">
        <v>0</v>
      </c>
      <c r="K9" s="3">
        <v>0</v>
      </c>
      <c r="L9" s="3">
        <v>0</v>
      </c>
      <c r="M9" s="3">
        <v>0</v>
      </c>
      <c r="O9" s="4">
        <f t="shared" si="0"/>
        <v>3.5856626684457069</v>
      </c>
      <c r="P9" s="4">
        <v>0</v>
      </c>
      <c r="Q9" s="4">
        <v>0</v>
      </c>
      <c r="R9" s="4">
        <v>0</v>
      </c>
      <c r="S9" s="4">
        <v>0</v>
      </c>
      <c r="U9" s="4">
        <f>B10/B9</f>
        <v>60.041183821481951</v>
      </c>
      <c r="V9" s="4">
        <f>C10/C9</f>
        <v>342.59134999999998</v>
      </c>
      <c r="W9" s="4">
        <f>D10/D9</f>
        <v>760.9973</v>
      </c>
      <c r="X9" s="4">
        <f>E10/E9</f>
        <v>686.89694999999995</v>
      </c>
      <c r="Y9" s="4">
        <f>F10/F9</f>
        <v>979.60019</v>
      </c>
      <c r="Z9" s="4">
        <f>AVERAGE(U9:Y9)</f>
        <v>566.02539476429638</v>
      </c>
    </row>
    <row r="10" spans="1:26" x14ac:dyDescent="0.25">
      <c r="A10" t="s">
        <v>10</v>
      </c>
      <c r="B10" s="3">
        <v>2308.674</v>
      </c>
      <c r="C10" s="3">
        <v>342.59134999999998</v>
      </c>
      <c r="D10" s="3">
        <v>760.9973</v>
      </c>
      <c r="E10" s="3">
        <v>686.89694999999995</v>
      </c>
      <c r="F10" s="3">
        <v>979.60019</v>
      </c>
      <c r="G10" s="3"/>
      <c r="H10" s="1">
        <v>395.14229999999998</v>
      </c>
      <c r="I10" s="3">
        <v>395.14398</v>
      </c>
      <c r="J10" s="3">
        <v>395.14562000000001</v>
      </c>
      <c r="K10" s="3">
        <v>395.13551999999999</v>
      </c>
      <c r="L10" s="3">
        <v>395.14355</v>
      </c>
      <c r="M10" s="3">
        <v>395.14951000000002</v>
      </c>
      <c r="O10" s="4">
        <f t="shared" si="0"/>
        <v>4.251632892812701</v>
      </c>
      <c r="P10" s="4">
        <f t="shared" si="1"/>
        <v>8.4020364310037987</v>
      </c>
      <c r="Q10" s="4">
        <f t="shared" si="2"/>
        <v>-17.1583756028955</v>
      </c>
      <c r="R10" s="4">
        <f t="shared" si="3"/>
        <v>3.1634173309900886</v>
      </c>
      <c r="S10" s="4">
        <f t="shared" si="4"/>
        <v>18.246591164861972</v>
      </c>
      <c r="U10" s="4"/>
      <c r="V10" s="4"/>
      <c r="W10" s="4"/>
      <c r="X10" s="4"/>
      <c r="Y10" s="4"/>
      <c r="Z10" s="4"/>
    </row>
    <row r="11" spans="1:26" x14ac:dyDescent="0.25">
      <c r="B11" s="3"/>
      <c r="C11" s="3"/>
      <c r="D11" s="3"/>
      <c r="E11" s="3"/>
      <c r="F11" s="3"/>
      <c r="G11" s="3"/>
      <c r="H11" s="1"/>
      <c r="I11" s="3"/>
      <c r="J11" s="3"/>
      <c r="K11" s="3"/>
      <c r="L11" s="3"/>
      <c r="M11" s="3"/>
      <c r="O11" s="4"/>
      <c r="P11" s="4"/>
      <c r="Q11" s="4"/>
      <c r="R11" s="4"/>
      <c r="S11" s="4"/>
      <c r="U11" s="4"/>
      <c r="V11" s="4"/>
      <c r="W11" s="4"/>
      <c r="X11" s="4"/>
      <c r="Y11" s="4"/>
      <c r="Z11" s="4"/>
    </row>
    <row r="12" spans="1:26" x14ac:dyDescent="0.25">
      <c r="A12" t="s">
        <v>11</v>
      </c>
      <c r="B12" s="3">
        <v>1</v>
      </c>
      <c r="C12" s="3">
        <v>10.184402</v>
      </c>
      <c r="D12" s="3">
        <v>3.4766982999999998</v>
      </c>
      <c r="E12" s="3">
        <v>8.3849727999999999</v>
      </c>
      <c r="F12" s="5">
        <v>1</v>
      </c>
      <c r="G12" s="3"/>
      <c r="H12" s="1">
        <v>300.10180000000003</v>
      </c>
      <c r="I12" s="3">
        <v>0</v>
      </c>
      <c r="J12" s="3">
        <v>300.10626999999999</v>
      </c>
      <c r="K12" s="3">
        <v>300.09933000000001</v>
      </c>
      <c r="L12" s="3">
        <v>300.10386</v>
      </c>
      <c r="M12" s="5">
        <v>0</v>
      </c>
      <c r="O12" s="4">
        <v>0</v>
      </c>
      <c r="P12" s="4">
        <f t="shared" si="1"/>
        <v>14.894945648341102</v>
      </c>
      <c r="Q12" s="4">
        <f t="shared" si="2"/>
        <v>-8.2305404366672423</v>
      </c>
      <c r="R12" s="4">
        <f t="shared" si="3"/>
        <v>6.8643373680922632</v>
      </c>
      <c r="S12" s="4">
        <v>0</v>
      </c>
      <c r="U12" s="4">
        <f>B13/B12</f>
        <v>119.81429</v>
      </c>
      <c r="V12" s="4">
        <f>C13/C12</f>
        <v>11.276831963231617</v>
      </c>
      <c r="W12" s="4">
        <f>D13/D12</f>
        <v>8.9944508558594229</v>
      </c>
      <c r="X12" s="4">
        <f>E13/E12</f>
        <v>2.8455493618297725</v>
      </c>
      <c r="Y12" s="4">
        <f>F13/F12</f>
        <v>322.06267000000003</v>
      </c>
      <c r="Z12" s="4">
        <f>AVERAGE(U12:Y12)</f>
        <v>92.998758436184161</v>
      </c>
    </row>
    <row r="13" spans="1:26" x14ac:dyDescent="0.25">
      <c r="A13" t="s">
        <v>12</v>
      </c>
      <c r="B13" s="3">
        <v>119.81429</v>
      </c>
      <c r="C13" s="3">
        <v>114.84779</v>
      </c>
      <c r="D13" s="3">
        <v>31.270992</v>
      </c>
      <c r="E13" s="3">
        <v>23.859853999999999</v>
      </c>
      <c r="F13" s="3">
        <v>322.06267000000003</v>
      </c>
      <c r="G13" s="3"/>
      <c r="H13" s="1">
        <v>274.1225</v>
      </c>
      <c r="I13" s="3">
        <v>274.12497000000002</v>
      </c>
      <c r="J13" s="3">
        <v>274.12646000000001</v>
      </c>
      <c r="K13" s="3">
        <v>274.11882000000003</v>
      </c>
      <c r="L13" s="3">
        <v>274.12212</v>
      </c>
      <c r="M13" s="3">
        <v>274.12776000000002</v>
      </c>
      <c r="O13" s="4">
        <f t="shared" si="0"/>
        <v>9.0105700918991527</v>
      </c>
      <c r="P13" s="4">
        <f t="shared" si="1"/>
        <v>14.446096179651079</v>
      </c>
      <c r="Q13" s="4">
        <f t="shared" si="2"/>
        <v>-13.424655035520143</v>
      </c>
      <c r="R13" s="4">
        <f t="shared" si="3"/>
        <v>-1.3862415526158207</v>
      </c>
      <c r="S13" s="4">
        <f t="shared" si="4"/>
        <v>19.188501491198778</v>
      </c>
      <c r="U13" s="4"/>
      <c r="V13" s="4"/>
      <c r="W13" s="4"/>
      <c r="X13" s="4"/>
      <c r="Y13" s="4"/>
      <c r="Z13" s="4"/>
    </row>
    <row r="14" spans="1:26" x14ac:dyDescent="0.25">
      <c r="B14" s="3"/>
      <c r="C14" s="3"/>
      <c r="D14" s="3"/>
      <c r="E14" s="3"/>
      <c r="F14" s="3"/>
      <c r="G14" s="3"/>
      <c r="H14" s="1"/>
      <c r="I14" s="3"/>
      <c r="J14" s="3"/>
      <c r="K14" s="3"/>
      <c r="L14" s="3"/>
      <c r="M14" s="3"/>
      <c r="O14" s="4"/>
      <c r="P14" s="4"/>
      <c r="Q14" s="4"/>
      <c r="R14" s="4"/>
      <c r="S14" s="4"/>
      <c r="U14" s="4"/>
      <c r="V14" s="4"/>
      <c r="W14" s="4"/>
      <c r="X14" s="4"/>
      <c r="Y14" s="4"/>
      <c r="Z14" s="4"/>
    </row>
    <row r="15" spans="1:26" x14ac:dyDescent="0.25">
      <c r="A15" t="s">
        <v>13</v>
      </c>
      <c r="B15" s="3">
        <v>344.81438000000003</v>
      </c>
      <c r="C15" s="3">
        <v>1</v>
      </c>
      <c r="D15" s="3">
        <v>1</v>
      </c>
      <c r="E15" s="3">
        <v>1</v>
      </c>
      <c r="F15" s="3">
        <v>1</v>
      </c>
      <c r="G15" s="3"/>
      <c r="H15" s="1">
        <v>384.15929999999997</v>
      </c>
      <c r="I15" s="3">
        <v>384.16140000000001</v>
      </c>
      <c r="J15" s="3">
        <v>0</v>
      </c>
      <c r="K15" s="3">
        <v>0</v>
      </c>
      <c r="L15" s="3">
        <v>0</v>
      </c>
      <c r="M15" s="3">
        <v>0</v>
      </c>
      <c r="O15" s="4">
        <f t="shared" si="0"/>
        <v>5.4664822641057791</v>
      </c>
      <c r="P15" s="4">
        <v>0</v>
      </c>
      <c r="Q15" s="4">
        <v>0</v>
      </c>
      <c r="R15" s="4">
        <v>0</v>
      </c>
      <c r="S15" s="4">
        <v>0</v>
      </c>
      <c r="U15" s="4">
        <f>B16/B15</f>
        <v>15.442864360819289</v>
      </c>
      <c r="V15" s="4">
        <f>C16/C15</f>
        <v>2221.5754000000002</v>
      </c>
      <c r="W15" s="4">
        <f>D16/D15</f>
        <v>2323.5952000000002</v>
      </c>
      <c r="X15" s="4">
        <f>E16/E15</f>
        <v>1948.4535000000001</v>
      </c>
      <c r="Y15" s="4">
        <f>F16/F15</f>
        <v>4305.2856000000002</v>
      </c>
      <c r="Z15" s="4">
        <f>AVERAGE(U15:Y15)</f>
        <v>2162.870512872164</v>
      </c>
    </row>
    <row r="16" spans="1:26" x14ac:dyDescent="0.25">
      <c r="A16" t="s">
        <v>14</v>
      </c>
      <c r="B16" s="3">
        <v>5324.9216999999999</v>
      </c>
      <c r="C16" s="3">
        <v>2221.5754000000002</v>
      </c>
      <c r="D16" s="3">
        <v>2323.5952000000002</v>
      </c>
      <c r="E16" s="3">
        <v>1948.4535000000001</v>
      </c>
      <c r="F16" s="3">
        <v>4305.2856000000002</v>
      </c>
      <c r="G16" s="3"/>
      <c r="H16" s="1">
        <v>358.18009999999998</v>
      </c>
      <c r="I16" s="3">
        <v>358.18191999999999</v>
      </c>
      <c r="J16" s="3">
        <v>358.18322999999998</v>
      </c>
      <c r="K16" s="3">
        <v>358.17439999999999</v>
      </c>
      <c r="L16" s="3">
        <v>358.18036000000001</v>
      </c>
      <c r="M16" s="3">
        <v>358.18648000000002</v>
      </c>
      <c r="O16" s="4">
        <f t="shared" si="0"/>
        <v>5.0812426486263718</v>
      </c>
      <c r="P16" s="4">
        <f t="shared" si="1"/>
        <v>8.7386205989633297</v>
      </c>
      <c r="Q16" s="4">
        <f t="shared" si="2"/>
        <v>-15.91378192141403</v>
      </c>
      <c r="R16" s="4">
        <f t="shared" si="3"/>
        <v>0.72589180701463907</v>
      </c>
      <c r="S16" s="4">
        <f t="shared" si="4"/>
        <v>17.812268185852815</v>
      </c>
      <c r="U16" s="4"/>
      <c r="V16" s="4"/>
      <c r="W16" s="4"/>
      <c r="X16" s="4"/>
      <c r="Y16" s="4"/>
      <c r="Z16" s="4"/>
    </row>
    <row r="17" spans="1:26" x14ac:dyDescent="0.25">
      <c r="O17" s="3"/>
      <c r="P17" s="3"/>
      <c r="Q17" s="3"/>
      <c r="R17" s="3"/>
      <c r="S17" s="3"/>
      <c r="U17" s="4"/>
      <c r="V17" s="4"/>
      <c r="W17" s="4"/>
      <c r="X17" s="4"/>
      <c r="Y17" s="4"/>
      <c r="Z17" s="4"/>
    </row>
    <row r="18" spans="1:26" x14ac:dyDescent="0.25">
      <c r="A18" s="1" t="s">
        <v>1</v>
      </c>
      <c r="B18" s="17" t="s">
        <v>30</v>
      </c>
      <c r="C18" s="17"/>
      <c r="D18" s="17"/>
      <c r="E18" s="17"/>
      <c r="F18" s="17"/>
      <c r="H18" s="1" t="s">
        <v>29</v>
      </c>
      <c r="I18" s="17" t="s">
        <v>28</v>
      </c>
      <c r="J18" s="17"/>
      <c r="K18" s="17"/>
      <c r="L18" s="17"/>
      <c r="M18" s="17"/>
      <c r="O18" s="17" t="s">
        <v>27</v>
      </c>
      <c r="P18" s="17"/>
      <c r="Q18" s="17"/>
      <c r="R18" s="17"/>
      <c r="S18" s="17"/>
      <c r="U18" s="4"/>
      <c r="V18" s="4"/>
      <c r="W18" s="4"/>
      <c r="X18" s="4"/>
      <c r="Y18" s="4"/>
      <c r="Z18" s="4"/>
    </row>
    <row r="19" spans="1:26" x14ac:dyDescent="0.25">
      <c r="A19" s="1"/>
      <c r="B19" s="2" t="s">
        <v>2</v>
      </c>
      <c r="C19" s="2" t="s">
        <v>3</v>
      </c>
      <c r="D19" s="2" t="s">
        <v>4</v>
      </c>
      <c r="E19" s="1" t="s">
        <v>25</v>
      </c>
      <c r="F19" s="1" t="s">
        <v>26</v>
      </c>
      <c r="I19" s="1" t="s">
        <v>2</v>
      </c>
      <c r="J19" s="1" t="s">
        <v>3</v>
      </c>
      <c r="K19" s="1" t="s">
        <v>4</v>
      </c>
      <c r="L19" s="1" t="s">
        <v>25</v>
      </c>
      <c r="M19" s="1" t="s">
        <v>26</v>
      </c>
      <c r="O19" s="1" t="s">
        <v>2</v>
      </c>
      <c r="P19" s="1" t="s">
        <v>3</v>
      </c>
      <c r="Q19" s="1" t="s">
        <v>4</v>
      </c>
      <c r="R19" s="1" t="s">
        <v>25</v>
      </c>
      <c r="S19" s="1" t="s">
        <v>26</v>
      </c>
      <c r="U19" s="4"/>
      <c r="V19" s="4"/>
      <c r="W19" s="4"/>
      <c r="X19" s="4"/>
      <c r="Y19" s="4"/>
      <c r="Z19" s="4"/>
    </row>
    <row r="20" spans="1:26" x14ac:dyDescent="0.25">
      <c r="A20" t="s">
        <v>15</v>
      </c>
      <c r="B20" s="3">
        <v>192.12699000000001</v>
      </c>
      <c r="C20" s="5">
        <v>1</v>
      </c>
      <c r="D20" s="3">
        <v>1</v>
      </c>
      <c r="E20" s="3">
        <v>1</v>
      </c>
      <c r="F20" s="3">
        <v>1</v>
      </c>
      <c r="H20" s="1">
        <v>372.0994</v>
      </c>
      <c r="I20" s="3">
        <v>372.10149000000001</v>
      </c>
      <c r="J20" s="5">
        <v>0</v>
      </c>
      <c r="K20" s="3">
        <v>0</v>
      </c>
      <c r="L20" s="3">
        <v>0</v>
      </c>
      <c r="M20" s="3">
        <v>0</v>
      </c>
      <c r="O20" s="4">
        <f t="shared" ref="O20:O33" si="5">(I20-H20)/H20*10^6</f>
        <v>5.6167787424803572</v>
      </c>
      <c r="P20" s="4">
        <v>0</v>
      </c>
      <c r="Q20" s="4">
        <v>0</v>
      </c>
      <c r="R20" s="4">
        <v>0</v>
      </c>
      <c r="S20" s="4">
        <v>0</v>
      </c>
      <c r="U20" s="4"/>
      <c r="V20" s="4"/>
      <c r="W20" s="4"/>
      <c r="X20" s="4"/>
      <c r="Y20" s="4"/>
      <c r="Z20" s="4"/>
    </row>
    <row r="21" spans="1:26" x14ac:dyDescent="0.25">
      <c r="A21" t="s">
        <v>16</v>
      </c>
      <c r="B21" s="3">
        <v>0</v>
      </c>
      <c r="C21" s="3">
        <v>0</v>
      </c>
      <c r="D21" s="3">
        <v>190.40118000000001</v>
      </c>
      <c r="E21" s="3">
        <v>3.6485240999999999</v>
      </c>
      <c r="F21" s="3">
        <v>7.0413028000000004</v>
      </c>
      <c r="H21" s="1">
        <v>346.12009999999998</v>
      </c>
      <c r="I21" s="3">
        <v>0</v>
      </c>
      <c r="J21" s="3">
        <v>0</v>
      </c>
      <c r="K21" s="3">
        <v>346.11243999999999</v>
      </c>
      <c r="L21" s="3">
        <v>346.11705000000001</v>
      </c>
      <c r="M21" s="3">
        <v>346.12542999999999</v>
      </c>
      <c r="O21" s="4">
        <v>0</v>
      </c>
      <c r="P21" s="4">
        <v>0</v>
      </c>
      <c r="Q21" s="4">
        <f t="shared" ref="Q21:Q33" si="6">(K21-H21)/H21*10^6</f>
        <v>-22.131046419977118</v>
      </c>
      <c r="R21" s="4">
        <f t="shared" ref="R21:R33" si="7">(L21-H21)/H21*10^6</f>
        <v>-8.8119701802159192</v>
      </c>
      <c r="S21" s="4">
        <f t="shared" ref="S21:S33" si="8">(M21-H21)/H21*10^6</f>
        <v>15.399279036423874</v>
      </c>
      <c r="U21" s="4"/>
      <c r="V21" s="4"/>
      <c r="W21" s="4"/>
      <c r="X21" s="4"/>
      <c r="Y21" s="4"/>
      <c r="Z21" s="4"/>
    </row>
    <row r="22" spans="1:26" x14ac:dyDescent="0.25">
      <c r="B22" s="3"/>
      <c r="C22" s="3"/>
      <c r="D22" s="3"/>
      <c r="E22" s="3"/>
      <c r="F22" s="3"/>
      <c r="H22" s="1"/>
      <c r="I22" s="3"/>
      <c r="J22" s="3"/>
      <c r="K22" s="3"/>
      <c r="L22" s="3"/>
      <c r="M22" s="3"/>
      <c r="O22" s="4"/>
      <c r="P22" s="4"/>
      <c r="Q22" s="4"/>
      <c r="R22" s="4"/>
      <c r="S22" s="4"/>
      <c r="U22" s="4"/>
      <c r="V22" s="4"/>
      <c r="W22" s="4"/>
      <c r="X22" s="4"/>
      <c r="Y22" s="4"/>
      <c r="Z22" s="4"/>
    </row>
    <row r="23" spans="1:26" x14ac:dyDescent="0.25">
      <c r="A23" t="s">
        <v>17</v>
      </c>
      <c r="B23" s="5">
        <v>1</v>
      </c>
      <c r="C23" s="3">
        <v>1</v>
      </c>
      <c r="D23" s="3">
        <v>1</v>
      </c>
      <c r="E23" s="3">
        <v>1</v>
      </c>
      <c r="F23" s="3">
        <v>1</v>
      </c>
      <c r="H23" s="1">
        <v>370.08370000000002</v>
      </c>
      <c r="I23" s="5">
        <v>0</v>
      </c>
      <c r="J23" s="3">
        <v>0</v>
      </c>
      <c r="K23" s="3">
        <v>0</v>
      </c>
      <c r="L23" s="3">
        <v>0</v>
      </c>
      <c r="M23" s="3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U23" s="4"/>
      <c r="V23" s="4"/>
      <c r="W23" s="4"/>
      <c r="X23" s="4"/>
      <c r="Y23" s="4"/>
      <c r="Z23" s="4"/>
    </row>
    <row r="24" spans="1:26" x14ac:dyDescent="0.25">
      <c r="A24" t="s">
        <v>18</v>
      </c>
      <c r="B24" s="3">
        <v>1</v>
      </c>
      <c r="C24" s="3">
        <v>1</v>
      </c>
      <c r="D24" s="3">
        <v>1</v>
      </c>
      <c r="E24" s="3">
        <v>1</v>
      </c>
      <c r="F24" s="3">
        <v>11.858509</v>
      </c>
      <c r="H24" s="1">
        <v>344.10449999999997</v>
      </c>
      <c r="I24" s="3">
        <v>0</v>
      </c>
      <c r="J24" s="3">
        <v>0</v>
      </c>
      <c r="K24" s="3">
        <v>0</v>
      </c>
      <c r="L24" s="3">
        <v>0</v>
      </c>
      <c r="M24" s="3">
        <v>344.10113999999999</v>
      </c>
      <c r="O24" s="4">
        <v>0</v>
      </c>
      <c r="P24" s="4">
        <v>0</v>
      </c>
      <c r="Q24" s="4">
        <v>0</v>
      </c>
      <c r="R24" s="4">
        <v>0</v>
      </c>
      <c r="S24" s="4">
        <f t="shared" si="8"/>
        <v>-9.7644756171060969</v>
      </c>
      <c r="U24" s="4"/>
      <c r="V24" s="4"/>
      <c r="W24" s="4"/>
      <c r="X24" s="4"/>
      <c r="Y24" s="4"/>
      <c r="Z24" s="4"/>
    </row>
    <row r="25" spans="1:26" x14ac:dyDescent="0.25">
      <c r="B25" s="3"/>
      <c r="C25" s="3"/>
      <c r="D25" s="3"/>
      <c r="E25" s="3"/>
      <c r="F25" s="3"/>
      <c r="H25" s="1"/>
      <c r="I25" s="3"/>
      <c r="J25" s="3"/>
      <c r="K25" s="3"/>
      <c r="L25" s="3"/>
      <c r="M25" s="3"/>
      <c r="O25" s="4"/>
      <c r="P25" s="4"/>
      <c r="Q25" s="4"/>
      <c r="R25" s="4"/>
      <c r="S25" s="4"/>
      <c r="U25" s="4"/>
      <c r="V25" s="4"/>
      <c r="W25" s="4"/>
      <c r="X25" s="4"/>
      <c r="Y25" s="4"/>
      <c r="Z25" s="4"/>
    </row>
    <row r="26" spans="1:26" x14ac:dyDescent="0.25">
      <c r="A26" t="s">
        <v>19</v>
      </c>
      <c r="B26" s="3">
        <v>1</v>
      </c>
      <c r="C26" s="3">
        <v>1</v>
      </c>
      <c r="D26" s="3">
        <v>1</v>
      </c>
      <c r="E26" s="3">
        <v>1</v>
      </c>
      <c r="F26" s="3">
        <v>1</v>
      </c>
      <c r="H26" s="1">
        <v>443.1035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U26" s="4"/>
      <c r="V26" s="4"/>
      <c r="W26" s="4"/>
      <c r="X26" s="4"/>
      <c r="Y26" s="4"/>
      <c r="Z26" s="4"/>
    </row>
    <row r="27" spans="1:26" x14ac:dyDescent="0.25">
      <c r="A27" t="s">
        <v>20</v>
      </c>
      <c r="B27" s="3">
        <v>10.611718</v>
      </c>
      <c r="C27" s="5">
        <v>1</v>
      </c>
      <c r="D27" s="3">
        <v>49.892642000000002</v>
      </c>
      <c r="E27" s="3">
        <v>16.132470999999999</v>
      </c>
      <c r="F27" s="3">
        <v>37.791643000000001</v>
      </c>
      <c r="H27" s="1">
        <v>417.12419999999997</v>
      </c>
      <c r="I27" s="3">
        <v>417.12610999999998</v>
      </c>
      <c r="J27" s="5">
        <v>0</v>
      </c>
      <c r="K27" s="3">
        <v>417.11759999999998</v>
      </c>
      <c r="L27" s="3">
        <v>417.12466000000001</v>
      </c>
      <c r="M27" s="3">
        <v>417.13060999999999</v>
      </c>
      <c r="O27" s="4">
        <f t="shared" ref="O27:O50" si="9">(I27-H27)/H27*10^6</f>
        <v>4.5789719225338743</v>
      </c>
      <c r="P27" s="4">
        <v>0</v>
      </c>
      <c r="Q27" s="4">
        <f t="shared" si="6"/>
        <v>-15.822625491380562</v>
      </c>
      <c r="R27" s="4">
        <f t="shared" si="7"/>
        <v>1.1027890494781254</v>
      </c>
      <c r="S27" s="4">
        <f t="shared" si="8"/>
        <v>15.367125666687956</v>
      </c>
      <c r="U27" s="4"/>
      <c r="V27" s="4"/>
      <c r="W27" s="4"/>
      <c r="X27" s="4"/>
      <c r="Y27" s="4"/>
      <c r="Z27" s="4"/>
    </row>
    <row r="28" spans="1:26" x14ac:dyDescent="0.25">
      <c r="B28" s="3"/>
      <c r="C28" s="3"/>
      <c r="D28" s="3"/>
      <c r="E28" s="3"/>
      <c r="F28" s="3"/>
      <c r="H28" s="1"/>
      <c r="I28" s="3"/>
      <c r="J28" s="3"/>
      <c r="K28" s="3"/>
      <c r="L28" s="3"/>
      <c r="M28" s="3"/>
      <c r="O28" s="4"/>
      <c r="P28" s="4"/>
      <c r="Q28" s="4"/>
      <c r="R28" s="4"/>
      <c r="S28" s="4"/>
      <c r="U28" s="4"/>
      <c r="V28" s="4"/>
      <c r="W28" s="4"/>
      <c r="X28" s="4"/>
      <c r="Y28" s="4"/>
      <c r="Z28" s="4"/>
    </row>
    <row r="29" spans="1:26" x14ac:dyDescent="0.25">
      <c r="A29" t="s">
        <v>21</v>
      </c>
      <c r="B29" s="3">
        <v>1</v>
      </c>
      <c r="C29" s="3">
        <v>1</v>
      </c>
      <c r="D29" s="3">
        <v>1</v>
      </c>
      <c r="E29" s="3">
        <v>1</v>
      </c>
      <c r="F29" s="3">
        <v>1</v>
      </c>
      <c r="G29" s="3"/>
      <c r="H29" s="1">
        <v>322.08370000000002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U29" s="4"/>
      <c r="V29" s="4"/>
      <c r="W29" s="4"/>
      <c r="X29" s="4"/>
      <c r="Y29" s="4"/>
      <c r="Z29" s="4"/>
    </row>
    <row r="30" spans="1:26" x14ac:dyDescent="0.25">
      <c r="A30" t="s">
        <v>22</v>
      </c>
      <c r="B30" s="3">
        <v>1</v>
      </c>
      <c r="C30" s="3">
        <v>1</v>
      </c>
      <c r="D30" s="3">
        <v>6.1315980000000003</v>
      </c>
      <c r="E30" s="3">
        <v>1</v>
      </c>
      <c r="F30" s="3">
        <v>4.8096287999999996</v>
      </c>
      <c r="H30" s="1">
        <v>296.10449999999997</v>
      </c>
      <c r="I30" s="3">
        <v>0</v>
      </c>
      <c r="J30" s="3">
        <v>0</v>
      </c>
      <c r="K30" s="3">
        <v>296.09856000000002</v>
      </c>
      <c r="L30" s="3">
        <v>0</v>
      </c>
      <c r="M30" s="3">
        <v>296.10964999999999</v>
      </c>
      <c r="O30" s="4">
        <v>0</v>
      </c>
      <c r="P30" s="4">
        <v>0</v>
      </c>
      <c r="Q30" s="4">
        <f t="shared" si="6"/>
        <v>-20.06048540279787</v>
      </c>
      <c r="R30" s="4">
        <v>0</v>
      </c>
      <c r="S30" s="4">
        <f t="shared" si="8"/>
        <v>17.392508388135415</v>
      </c>
      <c r="U30" s="4"/>
      <c r="V30" s="4"/>
      <c r="W30" s="4"/>
      <c r="X30" s="4"/>
      <c r="Y30" s="4"/>
      <c r="Z30" s="4"/>
    </row>
    <row r="31" spans="1:26" x14ac:dyDescent="0.25">
      <c r="B31" s="3"/>
      <c r="C31" s="3"/>
      <c r="D31" s="3"/>
      <c r="E31" s="3"/>
      <c r="F31" s="3"/>
      <c r="H31" s="1"/>
      <c r="I31" s="3"/>
      <c r="J31" s="3"/>
      <c r="K31" s="3"/>
      <c r="L31" s="3"/>
      <c r="M31" s="3"/>
      <c r="O31" s="4"/>
      <c r="P31" s="4"/>
      <c r="Q31" s="4"/>
      <c r="R31" s="4"/>
      <c r="S31" s="4"/>
      <c r="U31" s="4"/>
      <c r="V31" s="4"/>
      <c r="W31" s="4"/>
      <c r="X31" s="4"/>
      <c r="Y31" s="4"/>
      <c r="Z31" s="4"/>
    </row>
    <row r="32" spans="1:26" x14ac:dyDescent="0.25">
      <c r="A32" t="s">
        <v>23</v>
      </c>
      <c r="B32" s="3">
        <v>1</v>
      </c>
      <c r="C32" s="3">
        <v>1</v>
      </c>
      <c r="D32" s="5">
        <v>1</v>
      </c>
      <c r="E32" s="5">
        <v>1</v>
      </c>
      <c r="F32" s="3">
        <v>1</v>
      </c>
      <c r="H32" s="1">
        <v>406.1413</v>
      </c>
      <c r="I32" s="3">
        <v>0</v>
      </c>
      <c r="J32" s="3">
        <v>0</v>
      </c>
      <c r="K32" s="5">
        <v>0</v>
      </c>
      <c r="L32" s="5">
        <v>0</v>
      </c>
      <c r="M32" s="3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U32" s="4"/>
      <c r="V32" s="4"/>
      <c r="W32" s="4"/>
      <c r="X32" s="4"/>
      <c r="Y32" s="4"/>
      <c r="Z32" s="4"/>
    </row>
    <row r="33" spans="1:27" x14ac:dyDescent="0.25">
      <c r="A33" t="s">
        <v>24</v>
      </c>
      <c r="B33" s="3">
        <v>239.52368000000001</v>
      </c>
      <c r="C33" s="3">
        <v>1</v>
      </c>
      <c r="D33" s="3">
        <v>330.99302</v>
      </c>
      <c r="E33" s="3">
        <v>91.915452999999999</v>
      </c>
      <c r="F33" s="3">
        <v>140.21661</v>
      </c>
      <c r="H33" s="1">
        <v>380.16199999999998</v>
      </c>
      <c r="I33" s="3">
        <v>380.16246000000001</v>
      </c>
      <c r="J33" s="3">
        <v>0</v>
      </c>
      <c r="K33" s="3">
        <v>380.15487999999999</v>
      </c>
      <c r="L33" s="3">
        <v>380.16232000000002</v>
      </c>
      <c r="M33" s="3">
        <v>380.16924</v>
      </c>
      <c r="O33" s="4">
        <f t="shared" si="5"/>
        <v>1.2100104693060416</v>
      </c>
      <c r="P33" s="4">
        <v>0</v>
      </c>
      <c r="Q33" s="4">
        <f t="shared" si="6"/>
        <v>-18.728857697471732</v>
      </c>
      <c r="R33" s="4">
        <f t="shared" si="7"/>
        <v>0.84174641348879942</v>
      </c>
      <c r="S33" s="4">
        <f t="shared" si="8"/>
        <v>19.044512602586103</v>
      </c>
      <c r="U33" s="4"/>
      <c r="V33" s="4"/>
      <c r="W33" s="4"/>
      <c r="X33" s="4"/>
      <c r="Y33" s="4"/>
      <c r="Z33" s="4"/>
    </row>
    <row r="34" spans="1:27" x14ac:dyDescent="0.25">
      <c r="H34" s="1"/>
      <c r="O34" s="3"/>
      <c r="P34" s="3"/>
      <c r="Q34" s="3"/>
      <c r="R34" s="3"/>
      <c r="S34" s="3"/>
      <c r="U34" s="4"/>
      <c r="V34" s="4"/>
      <c r="W34" s="4"/>
      <c r="X34" s="4"/>
      <c r="Y34" s="4"/>
      <c r="Z34" s="4"/>
    </row>
    <row r="35" spans="1:27" x14ac:dyDescent="0.25">
      <c r="B35" s="18"/>
      <c r="C35" s="18"/>
      <c r="D35" s="18"/>
      <c r="E35" s="18"/>
      <c r="F35" s="18"/>
      <c r="I35" s="18"/>
      <c r="J35" s="18"/>
      <c r="K35" s="18"/>
      <c r="L35" s="18"/>
      <c r="M35" s="18"/>
      <c r="O35" s="18"/>
      <c r="P35" s="18"/>
      <c r="Q35" s="18"/>
      <c r="R35" s="18"/>
      <c r="S35" s="18"/>
      <c r="U35" s="4"/>
      <c r="V35" s="4"/>
      <c r="W35" s="4"/>
      <c r="X35" s="4"/>
      <c r="Y35" s="4"/>
      <c r="Z35" s="4"/>
    </row>
    <row r="36" spans="1:27" x14ac:dyDescent="0.25">
      <c r="U36" s="4"/>
      <c r="V36" s="4"/>
      <c r="W36" s="4"/>
      <c r="X36" s="4"/>
      <c r="Y36" s="4"/>
      <c r="Z36" s="4"/>
    </row>
    <row r="37" spans="1:27" x14ac:dyDescent="0.25">
      <c r="U37" s="4"/>
      <c r="V37" s="4"/>
      <c r="W37" s="4"/>
      <c r="X37" s="4"/>
      <c r="Y37" s="4"/>
      <c r="Z37" s="4"/>
      <c r="AA37" s="4"/>
    </row>
    <row r="38" spans="1:27" x14ac:dyDescent="0.25">
      <c r="U38" s="4"/>
      <c r="V38" s="4"/>
      <c r="W38" s="4"/>
      <c r="X38" s="4"/>
      <c r="Y38" s="4"/>
      <c r="Z38" s="4"/>
      <c r="AA38" s="4"/>
    </row>
    <row r="39" spans="1:27" x14ac:dyDescent="0.25">
      <c r="U39" s="4"/>
      <c r="V39" s="4"/>
      <c r="W39" s="4"/>
      <c r="X39" s="4"/>
      <c r="Y39" s="4"/>
      <c r="Z39" s="4"/>
      <c r="AA39" s="4"/>
    </row>
    <row r="40" spans="1:27" x14ac:dyDescent="0.25">
      <c r="U40" s="4"/>
      <c r="V40" s="4"/>
      <c r="W40" s="4"/>
      <c r="X40" s="4"/>
      <c r="Y40" s="4"/>
      <c r="Z40" s="4"/>
      <c r="AA40" s="4"/>
    </row>
    <row r="41" spans="1:27" x14ac:dyDescent="0.25">
      <c r="U41" s="4"/>
      <c r="V41" s="4"/>
      <c r="W41" s="4"/>
      <c r="X41" s="4"/>
      <c r="Y41" s="4"/>
      <c r="Z41" s="4"/>
      <c r="AA41" s="4"/>
    </row>
    <row r="42" spans="1:27" x14ac:dyDescent="0.25">
      <c r="U42" s="4"/>
      <c r="V42" s="4"/>
      <c r="W42" s="4"/>
      <c r="X42" s="4"/>
      <c r="Y42" s="4"/>
      <c r="Z42" s="4"/>
    </row>
    <row r="43" spans="1:27" x14ac:dyDescent="0.25">
      <c r="U43" s="4"/>
      <c r="V43" s="4"/>
      <c r="W43" s="4"/>
      <c r="X43" s="4"/>
      <c r="Y43" s="4"/>
      <c r="Z43" s="4"/>
    </row>
    <row r="44" spans="1:27" x14ac:dyDescent="0.25">
      <c r="U44" s="4"/>
      <c r="V44" s="4"/>
      <c r="W44" s="4"/>
      <c r="X44" s="4"/>
      <c r="Y44" s="4"/>
      <c r="Z44" s="4"/>
    </row>
    <row r="45" spans="1:27" x14ac:dyDescent="0.25">
      <c r="U45" s="4"/>
      <c r="V45" s="4"/>
      <c r="W45" s="4"/>
      <c r="X45" s="4"/>
      <c r="Y45" s="4"/>
      <c r="Z45" s="4"/>
    </row>
    <row r="46" spans="1:27" x14ac:dyDescent="0.25">
      <c r="U46" s="4"/>
      <c r="V46" s="4"/>
      <c r="W46" s="4"/>
      <c r="X46" s="4"/>
      <c r="Y46" s="4"/>
      <c r="Z46" s="4"/>
    </row>
    <row r="47" spans="1:27" x14ac:dyDescent="0.25">
      <c r="U47" s="4"/>
      <c r="V47" s="4"/>
      <c r="W47" s="4"/>
      <c r="X47" s="4"/>
      <c r="Y47" s="4"/>
      <c r="Z47" s="4"/>
    </row>
    <row r="48" spans="1:27" x14ac:dyDescent="0.25">
      <c r="U48" s="4"/>
      <c r="V48" s="4"/>
      <c r="W48" s="4"/>
      <c r="X48" s="4"/>
      <c r="Y48" s="4"/>
      <c r="Z48" s="4"/>
    </row>
    <row r="49" spans="17:26" x14ac:dyDescent="0.25">
      <c r="U49" s="4"/>
      <c r="V49" s="4"/>
      <c r="W49" s="4"/>
      <c r="X49" s="4"/>
      <c r="Y49" s="4"/>
      <c r="Z49" s="4"/>
    </row>
    <row r="50" spans="17:26" x14ac:dyDescent="0.25">
      <c r="U50" s="4"/>
      <c r="V50" s="4"/>
      <c r="W50" s="4"/>
      <c r="X50" s="4"/>
      <c r="Y50" s="4"/>
      <c r="Z50" s="4"/>
    </row>
    <row r="51" spans="17:26" x14ac:dyDescent="0.25">
      <c r="Q51" s="4"/>
    </row>
  </sheetData>
  <mergeCells count="10">
    <mergeCell ref="U1:Y1"/>
    <mergeCell ref="B35:F35"/>
    <mergeCell ref="I35:M35"/>
    <mergeCell ref="O35:S35"/>
    <mergeCell ref="B1:F1"/>
    <mergeCell ref="I1:M1"/>
    <mergeCell ref="O1:S1"/>
    <mergeCell ref="B18:F18"/>
    <mergeCell ref="I18:M18"/>
    <mergeCell ref="O18:S18"/>
  </mergeCells>
  <conditionalFormatting sqref="O3:S16 O20:S33 O37:S50">
    <cfRule type="cellIs" dxfId="12" priority="1" operator="lessThan">
      <formula>-30</formula>
    </cfRule>
    <cfRule type="cellIs" dxfId="11" priority="2" operator="greaterThan">
      <formula>30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395B4-4025-4B89-B9F0-AC675A464F01}">
  <dimension ref="A1:Z35"/>
  <sheetViews>
    <sheetView topLeftCell="B13" zoomScaleNormal="100" workbookViewId="0">
      <selection activeCell="V47" sqref="V47"/>
    </sheetView>
  </sheetViews>
  <sheetFormatPr defaultRowHeight="15" x14ac:dyDescent="0.25"/>
  <cols>
    <col min="1" max="1" width="44.5703125" bestFit="1" customWidth="1"/>
    <col min="2" max="4" width="11.5703125" bestFit="1" customWidth="1"/>
    <col min="5" max="6" width="11.140625" bestFit="1" customWidth="1"/>
    <col min="8" max="8" width="21.7109375" bestFit="1" customWidth="1"/>
    <col min="9" max="13" width="12.28515625" bestFit="1" customWidth="1"/>
    <col min="15" max="19" width="11.28515625" bestFit="1" customWidth="1"/>
    <col min="26" max="26" width="13.28515625" bestFit="1" customWidth="1"/>
  </cols>
  <sheetData>
    <row r="1" spans="1:26" x14ac:dyDescent="0.25">
      <c r="A1" s="1" t="s">
        <v>0</v>
      </c>
      <c r="B1" s="17" t="s">
        <v>30</v>
      </c>
      <c r="C1" s="17"/>
      <c r="D1" s="17"/>
      <c r="E1" s="17"/>
      <c r="F1" s="17"/>
      <c r="H1" s="1" t="s">
        <v>29</v>
      </c>
      <c r="I1" s="17" t="s">
        <v>28</v>
      </c>
      <c r="J1" s="17"/>
      <c r="K1" s="17"/>
      <c r="L1" s="17"/>
      <c r="M1" s="17"/>
      <c r="N1" s="1"/>
      <c r="O1" s="17" t="s">
        <v>27</v>
      </c>
      <c r="P1" s="17"/>
      <c r="Q1" s="17"/>
      <c r="R1" s="17"/>
      <c r="S1" s="17"/>
      <c r="U1" s="17" t="s">
        <v>31</v>
      </c>
      <c r="V1" s="17"/>
      <c r="W1" s="17"/>
      <c r="X1" s="17"/>
      <c r="Y1" s="17"/>
      <c r="Z1" s="1" t="s">
        <v>32</v>
      </c>
    </row>
    <row r="2" spans="1:26" x14ac:dyDescent="0.25">
      <c r="B2" s="1" t="s">
        <v>2</v>
      </c>
      <c r="C2" s="1" t="s">
        <v>3</v>
      </c>
      <c r="D2" s="1" t="s">
        <v>4</v>
      </c>
      <c r="E2" s="1" t="s">
        <v>25</v>
      </c>
      <c r="F2" s="1" t="s">
        <v>26</v>
      </c>
      <c r="G2" s="1"/>
      <c r="I2" s="1" t="s">
        <v>2</v>
      </c>
      <c r="J2" s="1" t="s">
        <v>3</v>
      </c>
      <c r="K2" s="1" t="s">
        <v>4</v>
      </c>
      <c r="L2" s="1" t="s">
        <v>25</v>
      </c>
      <c r="M2" s="1" t="s">
        <v>26</v>
      </c>
      <c r="O2" s="1" t="s">
        <v>2</v>
      </c>
      <c r="P2" s="1" t="s">
        <v>3</v>
      </c>
      <c r="Q2" s="1" t="s">
        <v>4</v>
      </c>
      <c r="R2" s="1" t="s">
        <v>25</v>
      </c>
      <c r="S2" s="1" t="s">
        <v>26</v>
      </c>
      <c r="U2" s="1" t="s">
        <v>2</v>
      </c>
      <c r="V2" s="1" t="s">
        <v>3</v>
      </c>
      <c r="W2" s="1" t="s">
        <v>4</v>
      </c>
      <c r="X2" s="1" t="s">
        <v>25</v>
      </c>
      <c r="Y2" s="1" t="s">
        <v>26</v>
      </c>
      <c r="Z2" s="1" t="s">
        <v>33</v>
      </c>
    </row>
    <row r="3" spans="1:26" x14ac:dyDescent="0.25">
      <c r="A3" t="s">
        <v>6</v>
      </c>
      <c r="B3" s="3">
        <v>1</v>
      </c>
      <c r="C3" s="3">
        <v>1</v>
      </c>
      <c r="D3" s="3">
        <v>1</v>
      </c>
      <c r="E3" s="3">
        <v>1</v>
      </c>
      <c r="F3" s="3">
        <v>1</v>
      </c>
      <c r="G3" s="3"/>
      <c r="H3" s="1">
        <v>350.11750000000001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O3" s="4">
        <v>0</v>
      </c>
      <c r="P3" s="4">
        <v>0</v>
      </c>
      <c r="Q3" s="4">
        <v>0</v>
      </c>
      <c r="R3" s="4">
        <v>0</v>
      </c>
      <c r="S3" s="4">
        <v>0</v>
      </c>
      <c r="U3" s="4">
        <f>B4/B3</f>
        <v>1019.8497</v>
      </c>
      <c r="V3" s="4">
        <f>C4/C3</f>
        <v>3247.8038000000001</v>
      </c>
      <c r="W3" s="4">
        <f>D4/D3</f>
        <v>1643.9079999999999</v>
      </c>
      <c r="X3" s="4">
        <f>E4/E3</f>
        <v>1596.0853999999999</v>
      </c>
      <c r="Y3" s="4">
        <f>F4/F3</f>
        <v>886.65509999999995</v>
      </c>
      <c r="Z3" s="4">
        <f>AVERAGE(U3:Y3)</f>
        <v>1678.8604</v>
      </c>
    </row>
    <row r="4" spans="1:26" x14ac:dyDescent="0.25">
      <c r="A4" t="s">
        <v>5</v>
      </c>
      <c r="B4" s="3">
        <v>1019.8497</v>
      </c>
      <c r="C4" s="3">
        <v>3247.8038000000001</v>
      </c>
      <c r="D4" s="3">
        <v>1643.9079999999999</v>
      </c>
      <c r="E4" s="3">
        <v>1596.0853999999999</v>
      </c>
      <c r="F4" s="3">
        <v>886.65509999999995</v>
      </c>
      <c r="G4" s="3"/>
      <c r="H4" s="1">
        <v>324.13819999999998</v>
      </c>
      <c r="I4" s="3">
        <v>324.13981999999999</v>
      </c>
      <c r="J4" s="3">
        <v>324.13929000000002</v>
      </c>
      <c r="K4" s="3">
        <v>324.13279</v>
      </c>
      <c r="L4" s="3">
        <v>324.13904000000002</v>
      </c>
      <c r="M4" s="3">
        <v>324.14323999999999</v>
      </c>
      <c r="O4" s="4">
        <f t="shared" ref="O4:O16" si="0">(I4-H4)/H4*10^6</f>
        <v>4.9978681932663882</v>
      </c>
      <c r="P4" s="4">
        <f t="shared" ref="P4:P16" si="1">(J4-H4)/H4*10^6</f>
        <v>3.3627631671717255</v>
      </c>
      <c r="Q4" s="4">
        <f t="shared" ref="Q4:Q16" si="2">(K4-H4)/H4*10^6</f>
        <v>-16.690411682373394</v>
      </c>
      <c r="R4" s="4">
        <f t="shared" ref="R4:R16" si="3">(L4-H4)/H4*10^6</f>
        <v>2.5914872114402248</v>
      </c>
      <c r="S4" s="4">
        <f t="shared" ref="S4:S16" si="4">(M4-H4)/H4*10^6</f>
        <v>15.548923267939879</v>
      </c>
      <c r="U4" s="4"/>
      <c r="V4" s="4"/>
      <c r="W4" s="4"/>
      <c r="X4" s="4"/>
      <c r="Y4" s="4"/>
      <c r="Z4" s="4"/>
    </row>
    <row r="5" spans="1:26" x14ac:dyDescent="0.25">
      <c r="B5" s="3"/>
      <c r="C5" s="3"/>
      <c r="D5" s="3"/>
      <c r="E5" s="3"/>
      <c r="F5" s="3"/>
      <c r="G5" s="3"/>
      <c r="H5" s="1"/>
      <c r="I5" s="3"/>
      <c r="J5" s="3"/>
      <c r="K5" s="3"/>
      <c r="L5" s="3"/>
      <c r="M5" s="3"/>
      <c r="O5" s="4"/>
      <c r="P5" s="4"/>
      <c r="Q5" s="4"/>
      <c r="R5" s="4"/>
      <c r="S5" s="4"/>
      <c r="U5" s="4"/>
      <c r="V5" s="4"/>
      <c r="W5" s="4"/>
      <c r="X5" s="4"/>
      <c r="Y5" s="4"/>
      <c r="Z5" s="4"/>
    </row>
    <row r="6" spans="1:26" x14ac:dyDescent="0.25">
      <c r="A6" t="s">
        <v>7</v>
      </c>
      <c r="B6" s="3">
        <v>1</v>
      </c>
      <c r="C6" s="3">
        <v>1</v>
      </c>
      <c r="D6" s="3">
        <v>1</v>
      </c>
      <c r="E6" s="3">
        <v>1</v>
      </c>
      <c r="F6" s="3">
        <v>1</v>
      </c>
      <c r="G6" s="3"/>
      <c r="H6" s="1">
        <v>348.10180000000003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U6" s="4">
        <f>B7/B6</f>
        <v>12.091931000000001</v>
      </c>
      <c r="V6" s="4">
        <f t="shared" ref="V6:Y15" si="5">C7/C6</f>
        <v>44.997703000000001</v>
      </c>
      <c r="W6" s="4">
        <f t="shared" si="5"/>
        <v>1</v>
      </c>
      <c r="X6" s="4">
        <f t="shared" si="5"/>
        <v>22.993213999999998</v>
      </c>
      <c r="Y6" s="4">
        <f t="shared" si="5"/>
        <v>1</v>
      </c>
      <c r="Z6" s="4">
        <f t="shared" ref="Z6:Z15" si="6">AVERAGE(U6:Y6)</f>
        <v>16.416569599999999</v>
      </c>
    </row>
    <row r="7" spans="1:26" x14ac:dyDescent="0.25">
      <c r="A7" t="s">
        <v>8</v>
      </c>
      <c r="B7" s="3">
        <v>12.091931000000001</v>
      </c>
      <c r="C7" s="3">
        <v>44.997703000000001</v>
      </c>
      <c r="D7" s="3">
        <v>1</v>
      </c>
      <c r="E7" s="3">
        <v>22.993213999999998</v>
      </c>
      <c r="F7" s="5">
        <v>1</v>
      </c>
      <c r="G7" s="3"/>
      <c r="H7" s="1">
        <v>322.1225</v>
      </c>
      <c r="I7" s="3">
        <v>322.12331</v>
      </c>
      <c r="J7" s="3">
        <v>322.12159000000003</v>
      </c>
      <c r="K7" s="3">
        <v>0</v>
      </c>
      <c r="L7" s="3">
        <v>322.12283000000002</v>
      </c>
      <c r="M7" s="5">
        <v>0</v>
      </c>
      <c r="O7" s="4">
        <f t="shared" si="0"/>
        <v>2.5145713199211777</v>
      </c>
      <c r="P7" s="4">
        <f t="shared" si="1"/>
        <v>-2.8250122235367217</v>
      </c>
      <c r="Q7" s="4">
        <v>0</v>
      </c>
      <c r="R7" s="4">
        <f>(L7-H7)/H7*10^6</f>
        <v>1.0244549822489315</v>
      </c>
      <c r="S7" s="4">
        <v>0</v>
      </c>
      <c r="U7" s="4"/>
      <c r="V7" s="4"/>
      <c r="W7" s="4"/>
      <c r="X7" s="4"/>
      <c r="Y7" s="4"/>
      <c r="Z7" s="4"/>
    </row>
    <row r="8" spans="1:26" x14ac:dyDescent="0.25">
      <c r="B8" s="3"/>
      <c r="C8" s="3"/>
      <c r="D8" s="3"/>
      <c r="E8" s="3"/>
      <c r="F8" s="3"/>
      <c r="G8" s="3"/>
      <c r="H8" s="1"/>
      <c r="I8" s="3"/>
      <c r="J8" s="3"/>
      <c r="K8" s="3"/>
      <c r="L8" s="3"/>
      <c r="M8" s="3"/>
      <c r="O8" s="4"/>
      <c r="P8" s="4"/>
      <c r="Q8" s="4"/>
      <c r="R8" s="4"/>
      <c r="S8" s="4"/>
      <c r="U8" s="4"/>
      <c r="V8" s="4"/>
      <c r="W8" s="4"/>
      <c r="X8" s="4"/>
      <c r="Y8" s="4"/>
      <c r="Z8" s="4"/>
    </row>
    <row r="9" spans="1:26" x14ac:dyDescent="0.25">
      <c r="A9" t="s">
        <v>9</v>
      </c>
      <c r="B9" s="3">
        <v>1</v>
      </c>
      <c r="C9" s="3">
        <v>1</v>
      </c>
      <c r="D9" s="3">
        <v>1</v>
      </c>
      <c r="E9" s="3">
        <v>1</v>
      </c>
      <c r="F9" s="3">
        <v>1</v>
      </c>
      <c r="G9" s="3"/>
      <c r="H9" s="1">
        <v>421.1216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U9" s="4">
        <f t="shared" ref="U9:U15" si="7">B10/B9</f>
        <v>1050.4585999999999</v>
      </c>
      <c r="V9" s="4">
        <f t="shared" si="5"/>
        <v>1128.4879000000001</v>
      </c>
      <c r="W9" s="4">
        <f t="shared" si="5"/>
        <v>929.93624</v>
      </c>
      <c r="X9" s="4">
        <f t="shared" si="5"/>
        <v>1025.559</v>
      </c>
      <c r="Y9" s="4">
        <f t="shared" si="5"/>
        <v>581.66371000000004</v>
      </c>
      <c r="Z9" s="4">
        <f t="shared" si="6"/>
        <v>943.22109</v>
      </c>
    </row>
    <row r="10" spans="1:26" x14ac:dyDescent="0.25">
      <c r="A10" t="s">
        <v>10</v>
      </c>
      <c r="B10" s="3">
        <v>1050.4585999999999</v>
      </c>
      <c r="C10" s="3">
        <v>1128.4879000000001</v>
      </c>
      <c r="D10" s="3">
        <v>929.93624</v>
      </c>
      <c r="E10" s="3">
        <v>1025.559</v>
      </c>
      <c r="F10" s="3">
        <v>581.66371000000004</v>
      </c>
      <c r="G10" s="3"/>
      <c r="H10" s="1">
        <v>395.14229999999998</v>
      </c>
      <c r="I10" s="3">
        <v>395.14370000000002</v>
      </c>
      <c r="J10" s="3">
        <v>395.14398</v>
      </c>
      <c r="K10" s="3">
        <v>395.13484</v>
      </c>
      <c r="L10" s="3">
        <v>395.14388000000002</v>
      </c>
      <c r="M10" s="3">
        <v>395.15024</v>
      </c>
      <c r="O10" s="4">
        <f t="shared" si="0"/>
        <v>3.543027410749179</v>
      </c>
      <c r="P10" s="4">
        <f t="shared" si="1"/>
        <v>4.251632892812701</v>
      </c>
      <c r="Q10" s="4">
        <f t="shared" si="2"/>
        <v>-18.879274630887359</v>
      </c>
      <c r="R10" s="4">
        <f t="shared" si="3"/>
        <v>3.998559506402545</v>
      </c>
      <c r="S10" s="4">
        <f t="shared" si="4"/>
        <v>20.094026886058909</v>
      </c>
      <c r="U10" s="4"/>
      <c r="V10" s="4"/>
      <c r="W10" s="4"/>
      <c r="X10" s="4"/>
      <c r="Y10" s="4"/>
      <c r="Z10" s="4"/>
    </row>
    <row r="11" spans="1:26" x14ac:dyDescent="0.25">
      <c r="B11" s="3"/>
      <c r="C11" s="3"/>
      <c r="D11" s="3"/>
      <c r="E11" s="3"/>
      <c r="F11" s="3"/>
      <c r="G11" s="3"/>
      <c r="H11" s="1"/>
      <c r="I11" s="3"/>
      <c r="J11" s="3"/>
      <c r="K11" s="3"/>
      <c r="L11" s="3"/>
      <c r="M11" s="3"/>
      <c r="O11" s="4"/>
      <c r="P11" s="4"/>
      <c r="Q11" s="4"/>
      <c r="R11" s="4"/>
      <c r="S11" s="4"/>
      <c r="U11" s="4"/>
      <c r="V11" s="4"/>
      <c r="W11" s="4"/>
      <c r="X11" s="4"/>
      <c r="Y11" s="4"/>
      <c r="Z11" s="4"/>
    </row>
    <row r="12" spans="1:26" x14ac:dyDescent="0.25">
      <c r="A12" t="s">
        <v>11</v>
      </c>
      <c r="B12" s="3">
        <v>1</v>
      </c>
      <c r="C12" s="3">
        <v>4.9197116999999997</v>
      </c>
      <c r="D12" s="3">
        <v>6.3683183000000003</v>
      </c>
      <c r="E12" s="3">
        <v>43.801426999999997</v>
      </c>
      <c r="F12" s="5">
        <v>1</v>
      </c>
      <c r="G12" s="3"/>
      <c r="H12" s="1">
        <v>300.10180000000003</v>
      </c>
      <c r="I12" s="3">
        <v>0</v>
      </c>
      <c r="J12" s="3">
        <v>300.10664000000003</v>
      </c>
      <c r="K12" s="3">
        <v>300.09845999999999</v>
      </c>
      <c r="L12" s="3">
        <v>300.10385000000002</v>
      </c>
      <c r="M12" s="5">
        <v>0</v>
      </c>
      <c r="O12" s="4">
        <v>0</v>
      </c>
      <c r="P12" s="4">
        <f t="shared" si="1"/>
        <v>16.127860612637143</v>
      </c>
      <c r="Q12" s="4">
        <f t="shared" si="2"/>
        <v>-11.129556703881748</v>
      </c>
      <c r="R12" s="4">
        <f t="shared" si="3"/>
        <v>6.8310153421172366</v>
      </c>
      <c r="S12" s="4">
        <v>0</v>
      </c>
      <c r="U12" s="4">
        <f t="shared" si="7"/>
        <v>315.02524</v>
      </c>
      <c r="V12" s="4">
        <f t="shared" si="5"/>
        <v>101.73679079609482</v>
      </c>
      <c r="W12" s="4">
        <f t="shared" si="5"/>
        <v>26.785093326757863</v>
      </c>
      <c r="X12" s="4">
        <f t="shared" si="5"/>
        <v>5.7075224969268694</v>
      </c>
      <c r="Y12" s="4">
        <f t="shared" si="5"/>
        <v>68.224000000000004</v>
      </c>
      <c r="Z12" s="4">
        <f t="shared" si="6"/>
        <v>103.4957293239559</v>
      </c>
    </row>
    <row r="13" spans="1:26" x14ac:dyDescent="0.25">
      <c r="A13" t="s">
        <v>12</v>
      </c>
      <c r="B13" s="3">
        <v>315.02524</v>
      </c>
      <c r="C13" s="3">
        <v>500.51567999999997</v>
      </c>
      <c r="D13" s="3">
        <v>170.57599999999999</v>
      </c>
      <c r="E13" s="3">
        <v>249.99762999999999</v>
      </c>
      <c r="F13" s="3">
        <v>68.224000000000004</v>
      </c>
      <c r="G13" s="3"/>
      <c r="H13" s="1">
        <v>274.1225</v>
      </c>
      <c r="I13" s="3">
        <v>274.12457000000001</v>
      </c>
      <c r="J13" s="3">
        <v>274.12331</v>
      </c>
      <c r="K13" s="3">
        <v>274.11747000000003</v>
      </c>
      <c r="L13" s="3">
        <v>274.12207999999998</v>
      </c>
      <c r="M13" s="3">
        <v>274.12858</v>
      </c>
      <c r="O13" s="4">
        <f t="shared" si="0"/>
        <v>7.5513684575448821</v>
      </c>
      <c r="P13" s="4">
        <f t="shared" si="1"/>
        <v>2.9548833094740843</v>
      </c>
      <c r="Q13" s="4">
        <f t="shared" si="2"/>
        <v>-18.349460551310283</v>
      </c>
      <c r="R13" s="4">
        <f t="shared" si="3"/>
        <v>-1.5321617160927208</v>
      </c>
      <c r="S13" s="4">
        <f t="shared" si="4"/>
        <v>22.179864841438402</v>
      </c>
      <c r="U13" s="4"/>
      <c r="V13" s="4"/>
      <c r="W13" s="4"/>
      <c r="X13" s="4"/>
      <c r="Y13" s="4"/>
      <c r="Z13" s="4"/>
    </row>
    <row r="14" spans="1:26" x14ac:dyDescent="0.25">
      <c r="B14" s="3"/>
      <c r="C14" s="3"/>
      <c r="D14" s="3"/>
      <c r="E14" s="3"/>
      <c r="F14" s="3"/>
      <c r="G14" s="3"/>
      <c r="H14" s="1"/>
      <c r="I14" s="3"/>
      <c r="J14" s="3"/>
      <c r="K14" s="3"/>
      <c r="L14" s="3"/>
      <c r="M14" s="3"/>
      <c r="O14" s="4"/>
      <c r="P14" s="4"/>
      <c r="Q14" s="4"/>
      <c r="R14" s="4"/>
      <c r="S14" s="4"/>
      <c r="U14" s="4"/>
      <c r="V14" s="4"/>
      <c r="W14" s="4"/>
      <c r="X14" s="4"/>
      <c r="Y14" s="4"/>
      <c r="Z14" s="4"/>
    </row>
    <row r="15" spans="1:26" x14ac:dyDescent="0.25">
      <c r="A15" t="s">
        <v>13</v>
      </c>
      <c r="B15" s="3">
        <v>1</v>
      </c>
      <c r="C15" s="3">
        <v>1</v>
      </c>
      <c r="D15" s="3">
        <v>1</v>
      </c>
      <c r="E15" s="3">
        <v>1</v>
      </c>
      <c r="F15" s="3">
        <v>1</v>
      </c>
      <c r="G15" s="3"/>
      <c r="H15" s="1">
        <v>384.15929999999997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U15" s="4">
        <f t="shared" si="7"/>
        <v>4813.6899999999996</v>
      </c>
      <c r="V15" s="4">
        <f t="shared" si="5"/>
        <v>2439.7858999999999</v>
      </c>
      <c r="W15" s="4">
        <f t="shared" si="5"/>
        <v>3805.0803999999998</v>
      </c>
      <c r="X15" s="4">
        <f t="shared" si="5"/>
        <v>1137.835</v>
      </c>
      <c r="Y15" s="4">
        <f t="shared" si="5"/>
        <v>1254.7652</v>
      </c>
      <c r="Z15" s="4">
        <f t="shared" si="6"/>
        <v>2690.2312999999999</v>
      </c>
    </row>
    <row r="16" spans="1:26" x14ac:dyDescent="0.25">
      <c r="A16" t="s">
        <v>14</v>
      </c>
      <c r="B16" s="3">
        <v>4813.6899999999996</v>
      </c>
      <c r="C16" s="3">
        <v>2439.7858999999999</v>
      </c>
      <c r="D16" s="3">
        <v>3805.0803999999998</v>
      </c>
      <c r="E16" s="3">
        <v>1137.835</v>
      </c>
      <c r="F16" s="3">
        <v>1254.7652</v>
      </c>
      <c r="G16" s="3"/>
      <c r="H16" s="1">
        <v>358.18009999999998</v>
      </c>
      <c r="I16" s="3">
        <v>358.18173999999999</v>
      </c>
      <c r="J16" s="3">
        <v>358.18238000000002</v>
      </c>
      <c r="K16" s="3">
        <v>358.17246999999998</v>
      </c>
      <c r="L16" s="3">
        <v>358.18122</v>
      </c>
      <c r="M16" s="3">
        <v>358.1875</v>
      </c>
      <c r="O16" s="4">
        <f t="shared" si="0"/>
        <v>4.5787021668958374</v>
      </c>
      <c r="P16" s="4">
        <f t="shared" si="1"/>
        <v>6.3655127686925717</v>
      </c>
      <c r="Q16" s="4">
        <f t="shared" si="2"/>
        <v>-21.302132642226695</v>
      </c>
      <c r="R16" s="4">
        <f t="shared" si="3"/>
        <v>3.1269185530252597</v>
      </c>
      <c r="S16" s="4">
        <f t="shared" si="4"/>
        <v>20.659997582272943</v>
      </c>
    </row>
    <row r="17" spans="1:19" x14ac:dyDescent="0.25">
      <c r="O17" s="3"/>
      <c r="P17" s="3"/>
      <c r="Q17" s="3"/>
      <c r="R17" s="3"/>
      <c r="S17" s="3"/>
    </row>
    <row r="18" spans="1:19" x14ac:dyDescent="0.25">
      <c r="A18" s="1" t="s">
        <v>1</v>
      </c>
      <c r="B18" s="17" t="s">
        <v>30</v>
      </c>
      <c r="C18" s="17"/>
      <c r="D18" s="17"/>
      <c r="E18" s="17"/>
      <c r="F18" s="17"/>
      <c r="H18" s="1" t="s">
        <v>29</v>
      </c>
      <c r="I18" s="17" t="s">
        <v>28</v>
      </c>
      <c r="J18" s="17"/>
      <c r="K18" s="17"/>
      <c r="L18" s="17"/>
      <c r="M18" s="17"/>
      <c r="O18" s="17" t="s">
        <v>27</v>
      </c>
      <c r="P18" s="17"/>
      <c r="Q18" s="17"/>
      <c r="R18" s="17"/>
      <c r="S18" s="17"/>
    </row>
    <row r="19" spans="1:19" x14ac:dyDescent="0.25">
      <c r="A19" s="1"/>
      <c r="B19" s="2" t="s">
        <v>2</v>
      </c>
      <c r="C19" s="2" t="s">
        <v>3</v>
      </c>
      <c r="D19" s="2" t="s">
        <v>4</v>
      </c>
      <c r="E19" s="1" t="s">
        <v>25</v>
      </c>
      <c r="F19" s="1" t="s">
        <v>26</v>
      </c>
      <c r="I19" s="1" t="s">
        <v>2</v>
      </c>
      <c r="J19" s="1" t="s">
        <v>3</v>
      </c>
      <c r="K19" s="1" t="s">
        <v>4</v>
      </c>
      <c r="L19" s="1" t="s">
        <v>25</v>
      </c>
      <c r="M19" s="1" t="s">
        <v>26</v>
      </c>
      <c r="O19" s="1" t="s">
        <v>2</v>
      </c>
      <c r="P19" s="1" t="s">
        <v>3</v>
      </c>
      <c r="Q19" s="1" t="s">
        <v>4</v>
      </c>
      <c r="R19" s="1" t="s">
        <v>25</v>
      </c>
      <c r="S19" s="1" t="s">
        <v>26</v>
      </c>
    </row>
    <row r="20" spans="1:19" x14ac:dyDescent="0.25">
      <c r="A20" t="s">
        <v>15</v>
      </c>
      <c r="B20" s="3">
        <v>1</v>
      </c>
      <c r="C20" s="3">
        <v>1</v>
      </c>
      <c r="D20" s="3">
        <v>1</v>
      </c>
      <c r="E20" s="3">
        <v>1</v>
      </c>
      <c r="F20" s="3">
        <v>1</v>
      </c>
      <c r="H20" s="1">
        <v>372.0994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</row>
    <row r="21" spans="1:19" x14ac:dyDescent="0.25">
      <c r="A21" t="s">
        <v>16</v>
      </c>
      <c r="B21" s="3">
        <v>10.757097999999999</v>
      </c>
      <c r="C21" s="3">
        <v>1</v>
      </c>
      <c r="D21" s="3">
        <v>133.58563000000001</v>
      </c>
      <c r="E21" s="3">
        <v>1</v>
      </c>
      <c r="F21" s="3">
        <v>10.110118</v>
      </c>
      <c r="H21" s="1">
        <v>346.12009999999998</v>
      </c>
      <c r="I21" s="3">
        <v>346.11644000000001</v>
      </c>
      <c r="J21" s="3">
        <v>0</v>
      </c>
      <c r="K21" s="3">
        <v>346.11353000000003</v>
      </c>
      <c r="L21" s="3">
        <v>0</v>
      </c>
      <c r="M21" s="3">
        <v>346.12677000000002</v>
      </c>
      <c r="O21" s="4">
        <f t="shared" ref="O21:O33" si="8">(I21-H21)/H21*10^6</f>
        <v>-10.574364216259104</v>
      </c>
      <c r="P21" s="4">
        <v>0</v>
      </c>
      <c r="Q21" s="4">
        <f t="shared" ref="Q21:Q33" si="9">(K21-H21)/H21*10^6</f>
        <v>-18.981850519382665</v>
      </c>
      <c r="R21" s="4">
        <v>0</v>
      </c>
      <c r="S21" s="4">
        <f t="shared" ref="S21:S33" si="10">(M21-H21)/H21*10^6</f>
        <v>19.270767574730172</v>
      </c>
    </row>
    <row r="22" spans="1:19" x14ac:dyDescent="0.25">
      <c r="B22" s="3"/>
      <c r="C22" s="3"/>
      <c r="D22" s="3"/>
      <c r="E22" s="3"/>
      <c r="F22" s="3"/>
      <c r="H22" s="1"/>
      <c r="I22" s="3"/>
      <c r="J22" s="3"/>
      <c r="K22" s="3"/>
      <c r="L22" s="3"/>
      <c r="M22" s="3"/>
      <c r="O22" s="4"/>
      <c r="P22" s="4"/>
      <c r="Q22" s="4"/>
      <c r="R22" s="4"/>
      <c r="S22" s="4"/>
    </row>
    <row r="23" spans="1:19" x14ac:dyDescent="0.25">
      <c r="A23" t="s">
        <v>17</v>
      </c>
      <c r="B23" s="3">
        <v>1</v>
      </c>
      <c r="C23" s="3">
        <v>1</v>
      </c>
      <c r="D23" s="3">
        <v>1</v>
      </c>
      <c r="E23" s="3">
        <v>1</v>
      </c>
      <c r="F23" s="3">
        <v>1</v>
      </c>
      <c r="H23" s="1">
        <v>370.08370000000002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</row>
    <row r="24" spans="1:19" x14ac:dyDescent="0.25">
      <c r="A24" t="s">
        <v>18</v>
      </c>
      <c r="B24" s="3">
        <v>1</v>
      </c>
      <c r="C24" s="3">
        <v>1</v>
      </c>
      <c r="D24" s="3">
        <v>1</v>
      </c>
      <c r="E24" s="3">
        <v>1</v>
      </c>
      <c r="F24" s="3">
        <v>1</v>
      </c>
      <c r="H24" s="1">
        <v>344.10449999999997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</row>
    <row r="25" spans="1:19" x14ac:dyDescent="0.25">
      <c r="B25" s="3"/>
      <c r="C25" s="3"/>
      <c r="D25" s="3"/>
      <c r="E25" s="3"/>
      <c r="F25" s="3"/>
      <c r="H25" s="1"/>
      <c r="I25" s="3"/>
      <c r="J25" s="3"/>
      <c r="K25" s="3"/>
      <c r="L25" s="3"/>
      <c r="M25" s="3"/>
      <c r="O25" s="4"/>
      <c r="P25" s="4"/>
      <c r="Q25" s="4"/>
      <c r="R25" s="4"/>
      <c r="S25" s="4"/>
    </row>
    <row r="26" spans="1:19" x14ac:dyDescent="0.25">
      <c r="A26" t="s">
        <v>19</v>
      </c>
      <c r="B26" s="3">
        <v>1</v>
      </c>
      <c r="C26" s="3">
        <v>1</v>
      </c>
      <c r="D26" s="3">
        <v>1</v>
      </c>
      <c r="E26" s="3">
        <v>1</v>
      </c>
      <c r="F26" s="3">
        <v>1</v>
      </c>
      <c r="H26" s="1">
        <v>443.1035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</row>
    <row r="27" spans="1:19" x14ac:dyDescent="0.25">
      <c r="A27" t="s">
        <v>20</v>
      </c>
      <c r="B27" s="3">
        <v>40.493419000000003</v>
      </c>
      <c r="C27" s="3">
        <v>31.331510999999999</v>
      </c>
      <c r="D27" s="3">
        <v>244.15608</v>
      </c>
      <c r="E27" s="3">
        <v>3.853459</v>
      </c>
      <c r="F27" s="3">
        <v>24.261452999999999</v>
      </c>
      <c r="H27" s="1">
        <v>417.12419999999997</v>
      </c>
      <c r="I27" s="3">
        <v>417.12347999999997</v>
      </c>
      <c r="J27" s="3">
        <v>417.12488999999999</v>
      </c>
      <c r="K27" s="3">
        <v>417.11407000000003</v>
      </c>
      <c r="L27" s="3">
        <v>417.12790000000001</v>
      </c>
      <c r="M27" s="3">
        <v>417.13159000000002</v>
      </c>
      <c r="O27" s="4">
        <f t="shared" ref="O27:O50" si="11">(I27-H27)/H27*10^6</f>
        <v>-1.7261045990646531</v>
      </c>
      <c r="P27" s="4">
        <f t="shared" ref="P27:P33" si="12">(J27-H27)/H27*10^6</f>
        <v>1.6541835741490507</v>
      </c>
      <c r="Q27" s="4">
        <f t="shared" si="9"/>
        <v>-24.285332761673633</v>
      </c>
      <c r="R27" s="4">
        <f t="shared" ref="R27:R33" si="13">(L27-H27)/H27*10^6</f>
        <v>8.8702597452690632</v>
      </c>
      <c r="S27" s="4">
        <f t="shared" si="10"/>
        <v>17.716545815475413</v>
      </c>
    </row>
    <row r="28" spans="1:19" x14ac:dyDescent="0.25">
      <c r="B28" s="3"/>
      <c r="C28" s="3"/>
      <c r="D28" s="3"/>
      <c r="E28" s="3"/>
      <c r="F28" s="3"/>
      <c r="H28" s="1"/>
      <c r="I28" s="3"/>
      <c r="J28" s="3"/>
      <c r="K28" s="3"/>
      <c r="L28" s="3"/>
      <c r="M28" s="3"/>
      <c r="O28" s="4"/>
      <c r="P28" s="4"/>
      <c r="Q28" s="4"/>
      <c r="R28" s="4"/>
      <c r="S28" s="4"/>
    </row>
    <row r="29" spans="1:19" x14ac:dyDescent="0.25">
      <c r="A29" t="s">
        <v>21</v>
      </c>
      <c r="B29" s="3">
        <v>1</v>
      </c>
      <c r="C29" s="3">
        <v>1</v>
      </c>
      <c r="D29" s="3">
        <v>1</v>
      </c>
      <c r="E29" s="3">
        <v>1</v>
      </c>
      <c r="F29" s="3">
        <v>1</v>
      </c>
      <c r="H29" s="1">
        <v>322.08370000000002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</row>
    <row r="30" spans="1:19" x14ac:dyDescent="0.25">
      <c r="A30" t="s">
        <v>22</v>
      </c>
      <c r="B30" s="3">
        <v>1</v>
      </c>
      <c r="C30" s="3">
        <v>4.5588369000000002</v>
      </c>
      <c r="D30" s="3">
        <v>16.026344000000002</v>
      </c>
      <c r="E30" s="3">
        <v>1</v>
      </c>
      <c r="F30" s="3">
        <v>1</v>
      </c>
      <c r="H30" s="1">
        <v>296.10449999999997</v>
      </c>
      <c r="I30" s="3">
        <v>0</v>
      </c>
      <c r="J30" s="3">
        <v>296.10906999999997</v>
      </c>
      <c r="K30" s="3">
        <v>296.09935999999999</v>
      </c>
      <c r="L30" s="3">
        <v>0</v>
      </c>
      <c r="M30" s="3">
        <v>0</v>
      </c>
      <c r="O30" s="4">
        <v>0</v>
      </c>
      <c r="P30" s="4">
        <f t="shared" si="12"/>
        <v>15.433740453120686</v>
      </c>
      <c r="Q30" s="4">
        <f t="shared" si="9"/>
        <v>-17.358736527080971</v>
      </c>
      <c r="R30" s="4">
        <v>0</v>
      </c>
      <c r="S30" s="4">
        <v>0</v>
      </c>
    </row>
    <row r="31" spans="1:19" x14ac:dyDescent="0.25">
      <c r="B31" s="3"/>
      <c r="C31" s="3"/>
      <c r="D31" s="3"/>
      <c r="E31" s="3"/>
      <c r="F31" s="3"/>
      <c r="H31" s="1"/>
      <c r="I31" s="3"/>
      <c r="J31" s="3"/>
      <c r="K31" s="3"/>
      <c r="L31" s="3"/>
      <c r="M31" s="3"/>
      <c r="O31" s="4"/>
      <c r="P31" s="4"/>
      <c r="Q31" s="4"/>
      <c r="R31" s="4"/>
      <c r="S31" s="4"/>
    </row>
    <row r="32" spans="1:19" x14ac:dyDescent="0.25">
      <c r="A32" t="s">
        <v>23</v>
      </c>
      <c r="B32" s="5">
        <v>1</v>
      </c>
      <c r="C32" s="5">
        <v>1</v>
      </c>
      <c r="D32" s="5">
        <v>1</v>
      </c>
      <c r="E32" s="5">
        <v>1</v>
      </c>
      <c r="F32" s="3">
        <v>1</v>
      </c>
      <c r="H32" s="1">
        <v>406.1413</v>
      </c>
      <c r="I32" s="5">
        <v>0</v>
      </c>
      <c r="J32" s="5">
        <v>0</v>
      </c>
      <c r="K32" s="5">
        <v>0</v>
      </c>
      <c r="L32" s="5">
        <v>0</v>
      </c>
      <c r="M32" s="3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</row>
    <row r="33" spans="1:19" x14ac:dyDescent="0.25">
      <c r="A33" t="s">
        <v>24</v>
      </c>
      <c r="B33" s="3">
        <v>624.07154000000003</v>
      </c>
      <c r="C33" s="3">
        <v>77.858807999999996</v>
      </c>
      <c r="D33" s="3">
        <v>1103.8134</v>
      </c>
      <c r="E33" s="3">
        <v>132.17348999999999</v>
      </c>
      <c r="F33" s="3">
        <v>81.446134000000001</v>
      </c>
      <c r="H33" s="1">
        <v>380.16199999999998</v>
      </c>
      <c r="I33" s="3">
        <v>380.16273999999999</v>
      </c>
      <c r="J33" s="3">
        <v>380.16404999999997</v>
      </c>
      <c r="K33" s="3">
        <v>380.15392000000003</v>
      </c>
      <c r="L33" s="3">
        <v>380.16350999999997</v>
      </c>
      <c r="M33" s="3">
        <v>380.16928000000001</v>
      </c>
      <c r="O33" s="4">
        <f t="shared" si="8"/>
        <v>1.9465385809405265</v>
      </c>
      <c r="P33" s="4">
        <f t="shared" si="12"/>
        <v>5.3924379606509829</v>
      </c>
      <c r="Q33" s="4">
        <f t="shared" si="9"/>
        <v>-21.254096937489557</v>
      </c>
      <c r="R33" s="4">
        <f t="shared" si="13"/>
        <v>3.9719908880848838</v>
      </c>
      <c r="S33" s="4">
        <f t="shared" si="10"/>
        <v>19.149730904290895</v>
      </c>
    </row>
    <row r="34" spans="1:19" x14ac:dyDescent="0.25">
      <c r="H34" s="1"/>
      <c r="O34" s="3"/>
      <c r="P34" s="3"/>
      <c r="Q34" s="3"/>
      <c r="R34" s="3"/>
      <c r="S34" s="3"/>
    </row>
    <row r="35" spans="1:19" x14ac:dyDescent="0.25">
      <c r="B35" s="18"/>
      <c r="C35" s="18"/>
      <c r="D35" s="18"/>
      <c r="E35" s="18"/>
      <c r="F35" s="18"/>
      <c r="I35" s="18"/>
      <c r="J35" s="18"/>
      <c r="K35" s="18"/>
      <c r="L35" s="18"/>
      <c r="M35" s="18"/>
      <c r="O35" s="18"/>
      <c r="P35" s="18"/>
      <c r="Q35" s="18"/>
      <c r="R35" s="18"/>
      <c r="S35" s="18"/>
    </row>
  </sheetData>
  <mergeCells count="10">
    <mergeCell ref="U1:Y1"/>
    <mergeCell ref="B35:F35"/>
    <mergeCell ref="I35:M35"/>
    <mergeCell ref="O35:S35"/>
    <mergeCell ref="B1:F1"/>
    <mergeCell ref="I1:M1"/>
    <mergeCell ref="O1:S1"/>
    <mergeCell ref="B18:F18"/>
    <mergeCell ref="I18:M18"/>
    <mergeCell ref="O18:S18"/>
  </mergeCells>
  <conditionalFormatting sqref="O3:S16 O20:S33 O37:S50">
    <cfRule type="cellIs" dxfId="10" priority="1" operator="lessThan">
      <formula>-30</formula>
    </cfRule>
    <cfRule type="cellIs" dxfId="9" priority="2" operator="greaterThan">
      <formula>30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F1850-6B33-4B4D-8FED-40876D6EC64B}">
  <dimension ref="A1:Z35"/>
  <sheetViews>
    <sheetView topLeftCell="F1" zoomScaleNormal="100" workbookViewId="0">
      <selection activeCell="AC34" sqref="AC34"/>
    </sheetView>
  </sheetViews>
  <sheetFormatPr defaultRowHeight="15" x14ac:dyDescent="0.25"/>
  <cols>
    <col min="1" max="1" width="44.5703125" bestFit="1" customWidth="1"/>
    <col min="2" max="2" width="12.28515625" bestFit="1" customWidth="1"/>
    <col min="3" max="3" width="11.7109375" bestFit="1" customWidth="1"/>
    <col min="4" max="4" width="11.28515625" bestFit="1" customWidth="1"/>
    <col min="5" max="5" width="12.28515625" bestFit="1" customWidth="1"/>
    <col min="6" max="6" width="10.7109375" bestFit="1" customWidth="1"/>
    <col min="7" max="7" width="8.5703125" customWidth="1"/>
    <col min="8" max="8" width="16.7109375" bestFit="1" customWidth="1"/>
    <col min="9" max="10" width="12.7109375" bestFit="1" customWidth="1"/>
    <col min="11" max="11" width="11.42578125" bestFit="1" customWidth="1"/>
    <col min="12" max="13" width="12.7109375" bestFit="1" customWidth="1"/>
    <col min="15" max="19" width="11.28515625" bestFit="1" customWidth="1"/>
    <col min="26" max="26" width="12.5703125" bestFit="1" customWidth="1"/>
  </cols>
  <sheetData>
    <row r="1" spans="1:26" x14ac:dyDescent="0.25">
      <c r="A1" s="1" t="s">
        <v>0</v>
      </c>
      <c r="B1" s="17" t="s">
        <v>30</v>
      </c>
      <c r="C1" s="17"/>
      <c r="D1" s="17"/>
      <c r="E1" s="17"/>
      <c r="F1" s="17"/>
      <c r="G1" s="2"/>
      <c r="H1" s="1" t="s">
        <v>29</v>
      </c>
      <c r="I1" s="17" t="s">
        <v>28</v>
      </c>
      <c r="J1" s="17"/>
      <c r="K1" s="17"/>
      <c r="L1" s="17"/>
      <c r="M1" s="17"/>
      <c r="N1" s="1"/>
      <c r="O1" s="17" t="s">
        <v>27</v>
      </c>
      <c r="P1" s="17"/>
      <c r="Q1" s="17"/>
      <c r="R1" s="17"/>
      <c r="S1" s="17"/>
      <c r="U1" s="17" t="s">
        <v>31</v>
      </c>
      <c r="V1" s="17"/>
      <c r="W1" s="17"/>
      <c r="X1" s="17"/>
      <c r="Y1" s="17"/>
      <c r="Z1" s="1" t="s">
        <v>32</v>
      </c>
    </row>
    <row r="2" spans="1:26" x14ac:dyDescent="0.25">
      <c r="B2" s="1" t="s">
        <v>2</v>
      </c>
      <c r="C2" s="1" t="s">
        <v>3</v>
      </c>
      <c r="D2" s="1" t="s">
        <v>4</v>
      </c>
      <c r="E2" s="1" t="s">
        <v>25</v>
      </c>
      <c r="F2" s="1" t="s">
        <v>26</v>
      </c>
      <c r="G2" s="1"/>
      <c r="I2" s="1" t="s">
        <v>2</v>
      </c>
      <c r="J2" s="1" t="s">
        <v>3</v>
      </c>
      <c r="K2" s="1" t="s">
        <v>4</v>
      </c>
      <c r="L2" s="1" t="s">
        <v>25</v>
      </c>
      <c r="M2" s="1" t="s">
        <v>26</v>
      </c>
      <c r="O2" s="1" t="s">
        <v>2</v>
      </c>
      <c r="P2" s="1" t="s">
        <v>3</v>
      </c>
      <c r="Q2" s="1" t="s">
        <v>4</v>
      </c>
      <c r="R2" s="1" t="s">
        <v>25</v>
      </c>
      <c r="S2" s="1" t="s">
        <v>26</v>
      </c>
      <c r="U2" s="1" t="s">
        <v>2</v>
      </c>
      <c r="V2" s="1" t="s">
        <v>3</v>
      </c>
      <c r="W2" s="1" t="s">
        <v>4</v>
      </c>
      <c r="X2" s="1" t="s">
        <v>25</v>
      </c>
      <c r="Y2" s="1" t="s">
        <v>26</v>
      </c>
      <c r="Z2" s="1" t="s">
        <v>33</v>
      </c>
    </row>
    <row r="3" spans="1:26" x14ac:dyDescent="0.25">
      <c r="A3" t="s">
        <v>6</v>
      </c>
      <c r="B3" s="3">
        <v>1</v>
      </c>
      <c r="C3" s="3">
        <v>1</v>
      </c>
      <c r="D3" s="3">
        <v>1</v>
      </c>
      <c r="E3" s="3">
        <v>1</v>
      </c>
      <c r="F3" s="3">
        <v>1</v>
      </c>
      <c r="G3" s="3"/>
      <c r="H3" s="1">
        <v>350.11750000000001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O3" s="4">
        <v>0</v>
      </c>
      <c r="P3" s="4">
        <v>0</v>
      </c>
      <c r="Q3" s="4">
        <v>0</v>
      </c>
      <c r="R3" s="4">
        <v>0</v>
      </c>
      <c r="S3" s="4">
        <v>0</v>
      </c>
      <c r="U3" s="4">
        <f>B4/B3</f>
        <v>732.47040000000004</v>
      </c>
      <c r="V3" s="4">
        <f>C4/C3</f>
        <v>1822.2463</v>
      </c>
      <c r="W3" s="4">
        <f>D4/D3</f>
        <v>956.76800000000003</v>
      </c>
      <c r="X3" s="4">
        <f>E4/E3</f>
        <v>2033.6769999999999</v>
      </c>
      <c r="Y3" s="4">
        <f>F4/F3</f>
        <v>847.49861999999996</v>
      </c>
      <c r="Z3" s="4">
        <f>AVERAGE(U3:Y3)</f>
        <v>1278.532064</v>
      </c>
    </row>
    <row r="4" spans="1:26" x14ac:dyDescent="0.25">
      <c r="A4" t="s">
        <v>5</v>
      </c>
      <c r="B4" s="3">
        <v>732.47040000000004</v>
      </c>
      <c r="C4" s="3">
        <v>1822.2463</v>
      </c>
      <c r="D4" s="3">
        <v>956.76800000000003</v>
      </c>
      <c r="E4" s="3">
        <v>2033.6769999999999</v>
      </c>
      <c r="F4" s="3">
        <v>847.49861999999996</v>
      </c>
      <c r="G4" s="3"/>
      <c r="H4" s="1">
        <v>324.13819999999998</v>
      </c>
      <c r="I4" s="3">
        <v>324.14069000000001</v>
      </c>
      <c r="J4" s="3">
        <v>324.14046000000002</v>
      </c>
      <c r="K4" s="3">
        <v>324.13360999999998</v>
      </c>
      <c r="L4" s="3">
        <v>324.13952999999998</v>
      </c>
      <c r="M4" s="3">
        <v>324.14607999999998</v>
      </c>
      <c r="O4" s="4">
        <f t="shared" ref="O4:O16" si="0">(I4-H4)/H4*10^6</f>
        <v>7.6819085193382755</v>
      </c>
      <c r="P4" s="4">
        <f t="shared" ref="P4:P16" si="1">(J4-H4)/H4*10^6</f>
        <v>6.9723346400863395</v>
      </c>
      <c r="Q4" s="4">
        <f t="shared" ref="Q4:Q16" si="2">(K4-H4)/H4*10^6</f>
        <v>-14.160626547588102</v>
      </c>
      <c r="R4" s="4">
        <f t="shared" ref="R4:R16" si="3">(L4-H4)/H4*10^6</f>
        <v>4.10318808457576</v>
      </c>
      <c r="S4" s="4">
        <f t="shared" ref="S4:S16" si="4">(M4-H4)/H4*10^6</f>
        <v>24.310618125232107</v>
      </c>
      <c r="U4" s="4"/>
      <c r="V4" s="4"/>
      <c r="W4" s="4"/>
      <c r="X4" s="4"/>
      <c r="Y4" s="4"/>
      <c r="Z4" s="4"/>
    </row>
    <row r="5" spans="1:26" x14ac:dyDescent="0.25">
      <c r="B5" s="3"/>
      <c r="C5" s="3"/>
      <c r="D5" s="3"/>
      <c r="E5" s="3"/>
      <c r="F5" s="3"/>
      <c r="G5" s="3"/>
      <c r="H5" s="1"/>
      <c r="I5" s="3"/>
      <c r="J5" s="3"/>
      <c r="K5" s="3"/>
      <c r="L5" s="3"/>
      <c r="M5" s="3"/>
      <c r="O5" s="4"/>
      <c r="P5" s="4"/>
      <c r="Q5" s="4"/>
      <c r="R5" s="4"/>
      <c r="S5" s="4"/>
      <c r="U5" s="4"/>
      <c r="V5" s="4"/>
      <c r="W5" s="4"/>
      <c r="X5" s="4"/>
      <c r="Y5" s="4"/>
      <c r="Z5" s="4"/>
    </row>
    <row r="6" spans="1:26" x14ac:dyDescent="0.25">
      <c r="A6" t="s">
        <v>7</v>
      </c>
      <c r="B6" s="3">
        <v>945.80897000000004</v>
      </c>
      <c r="C6" s="3">
        <v>563.14549999999997</v>
      </c>
      <c r="D6" s="5">
        <v>8.9813489000000004</v>
      </c>
      <c r="E6" s="7">
        <v>38.468826</v>
      </c>
      <c r="F6" s="5">
        <v>12.770349</v>
      </c>
      <c r="G6" s="3"/>
      <c r="H6" s="1">
        <v>348.10180000000003</v>
      </c>
      <c r="I6" s="3">
        <v>348.10340000000002</v>
      </c>
      <c r="J6" s="3">
        <v>348.10444999999999</v>
      </c>
      <c r="K6" s="3">
        <v>348.09750000000003</v>
      </c>
      <c r="L6" s="3">
        <v>348.10316999999998</v>
      </c>
      <c r="M6" s="5">
        <v>348.10079999999999</v>
      </c>
      <c r="O6" s="4">
        <f t="shared" si="0"/>
        <v>4.5963565830348214</v>
      </c>
      <c r="P6" s="4">
        <f t="shared" si="1"/>
        <v>7.6127155905544672</v>
      </c>
      <c r="Q6" s="4">
        <f t="shared" si="2"/>
        <v>-12.352708316936701</v>
      </c>
      <c r="R6" s="4">
        <f t="shared" si="3"/>
        <v>3.9356303240939505</v>
      </c>
      <c r="S6" s="4">
        <f t="shared" si="4"/>
        <v>-2.8727228644988232</v>
      </c>
      <c r="U6" s="4">
        <f>B7/B6</f>
        <v>1.0572959569203494E-3</v>
      </c>
      <c r="V6" s="4">
        <f t="shared" ref="V6:V15" si="5">C7/C6</f>
        <v>1.7757400174555245E-3</v>
      </c>
      <c r="W6" s="12">
        <f t="shared" ref="W6:W15" si="6">D7/D6</f>
        <v>1.5811691715929217</v>
      </c>
      <c r="X6" s="4">
        <f t="shared" ref="X6:X15" si="7">E7/E6</f>
        <v>0.39666139018643304</v>
      </c>
      <c r="Y6" s="4">
        <f t="shared" ref="Y6:Y15" si="8">F7/F6</f>
        <v>1.0909181886885002</v>
      </c>
      <c r="Z6" s="4">
        <f t="shared" ref="Z6:Z15" si="9">AVERAGE(U6:Y6)</f>
        <v>0.61431635728844614</v>
      </c>
    </row>
    <row r="7" spans="1:26" x14ac:dyDescent="0.25">
      <c r="A7" t="s">
        <v>8</v>
      </c>
      <c r="B7" s="3">
        <v>1</v>
      </c>
      <c r="C7" s="3">
        <v>1</v>
      </c>
      <c r="D7" s="5">
        <v>14.201032</v>
      </c>
      <c r="E7" s="7">
        <v>15.259098</v>
      </c>
      <c r="F7" s="5">
        <v>13.931406000000001</v>
      </c>
      <c r="G7" s="3"/>
      <c r="H7" s="1">
        <v>322.1225</v>
      </c>
      <c r="I7" s="3">
        <v>0</v>
      </c>
      <c r="J7" s="3">
        <v>0</v>
      </c>
      <c r="K7" s="3">
        <v>322.11644999999999</v>
      </c>
      <c r="L7" s="3">
        <v>322.12398000000002</v>
      </c>
      <c r="M7" s="3">
        <v>322.12437999999997</v>
      </c>
      <c r="O7" s="4">
        <v>0</v>
      </c>
      <c r="P7" s="4">
        <v>0</v>
      </c>
      <c r="Q7" s="4">
        <f t="shared" si="2"/>
        <v>-18.781674673504948</v>
      </c>
      <c r="R7" s="4">
        <f t="shared" si="3"/>
        <v>4.5945253747100088</v>
      </c>
      <c r="S7" s="4">
        <f t="shared" si="4"/>
        <v>5.836288989348648</v>
      </c>
      <c r="U7" s="4"/>
      <c r="V7" s="4"/>
      <c r="W7" s="4"/>
      <c r="X7" s="4"/>
      <c r="Y7" s="4"/>
      <c r="Z7" s="4"/>
    </row>
    <row r="8" spans="1:26" x14ac:dyDescent="0.25">
      <c r="B8" s="3"/>
      <c r="C8" s="3"/>
      <c r="D8" s="3"/>
      <c r="E8" s="3"/>
      <c r="F8" s="6"/>
      <c r="G8" s="3"/>
      <c r="H8" s="1"/>
      <c r="I8" s="3"/>
      <c r="J8" s="3"/>
      <c r="K8" s="3"/>
      <c r="L8" s="3"/>
      <c r="M8" s="3"/>
      <c r="O8" s="4"/>
      <c r="P8" s="4"/>
      <c r="Q8" s="4"/>
      <c r="R8" s="4"/>
      <c r="S8" s="4"/>
      <c r="U8" s="4"/>
      <c r="V8" s="4"/>
      <c r="W8" s="4"/>
      <c r="X8" s="4"/>
      <c r="Y8" s="4"/>
      <c r="Z8" s="4"/>
    </row>
    <row r="9" spans="1:26" x14ac:dyDescent="0.25">
      <c r="A9" t="s">
        <v>9</v>
      </c>
      <c r="B9" s="3">
        <v>310.92968999999999</v>
      </c>
      <c r="C9" s="3">
        <v>95.190635999999998</v>
      </c>
      <c r="D9" s="3">
        <v>4.5469558000000001</v>
      </c>
      <c r="E9" s="3">
        <v>5.4120685999999996</v>
      </c>
      <c r="F9" s="3">
        <v>1</v>
      </c>
      <c r="G9" s="3"/>
      <c r="H9" s="1">
        <v>421.1216</v>
      </c>
      <c r="I9" s="3">
        <v>421.12367999999998</v>
      </c>
      <c r="J9" s="3">
        <v>421.12432000000001</v>
      </c>
      <c r="K9" s="3">
        <v>421.11428999999998</v>
      </c>
      <c r="L9" s="3">
        <v>421.12463000000002</v>
      </c>
      <c r="M9" s="3">
        <v>0</v>
      </c>
      <c r="O9" s="4">
        <f t="shared" si="0"/>
        <v>4.939190960468661</v>
      </c>
      <c r="P9" s="4">
        <f t="shared" si="1"/>
        <v>6.458942025321698</v>
      </c>
      <c r="Q9" s="4">
        <f t="shared" si="2"/>
        <v>-17.358406693026755</v>
      </c>
      <c r="R9" s="4">
        <f t="shared" si="3"/>
        <v>7.19507144735356</v>
      </c>
      <c r="S9" s="4">
        <v>0</v>
      </c>
      <c r="U9" s="4">
        <f t="shared" ref="U9:U15" si="10">B10/B9</f>
        <v>0.33211479418385553</v>
      </c>
      <c r="V9" s="4">
        <f t="shared" si="5"/>
        <v>0.69965480638242616</v>
      </c>
      <c r="W9" s="4">
        <f t="shared" si="6"/>
        <v>0.76003635223372967</v>
      </c>
      <c r="X9" s="4">
        <f t="shared" si="7"/>
        <v>3.3089159291144248</v>
      </c>
      <c r="Y9" s="4">
        <f t="shared" si="8"/>
        <v>48.542794999999998</v>
      </c>
      <c r="Z9" s="4">
        <f t="shared" si="9"/>
        <v>10.728703376382887</v>
      </c>
    </row>
    <row r="10" spans="1:26" x14ac:dyDescent="0.25">
      <c r="A10" t="s">
        <v>10</v>
      </c>
      <c r="B10" s="3">
        <v>103.26434999999999</v>
      </c>
      <c r="C10" s="3">
        <v>66.600586000000007</v>
      </c>
      <c r="D10" s="3">
        <v>3.4558517000000002</v>
      </c>
      <c r="E10" s="3">
        <v>17.908080000000002</v>
      </c>
      <c r="F10" s="3">
        <v>48.542794999999998</v>
      </c>
      <c r="G10" s="3"/>
      <c r="H10" s="1">
        <v>395.14229999999998</v>
      </c>
      <c r="I10" s="3">
        <v>395.14245</v>
      </c>
      <c r="J10" s="3">
        <v>395.14460000000003</v>
      </c>
      <c r="K10" s="3">
        <v>395.13531</v>
      </c>
      <c r="L10" s="3">
        <v>395.14339000000001</v>
      </c>
      <c r="M10" s="3">
        <v>395.14988</v>
      </c>
      <c r="O10" s="4">
        <f t="shared" si="0"/>
        <v>0.37961007975909017</v>
      </c>
      <c r="P10" s="4">
        <f t="shared" si="1"/>
        <v>5.8206878890160088</v>
      </c>
      <c r="Q10" s="4">
        <f t="shared" si="2"/>
        <v>-17.689829714443142</v>
      </c>
      <c r="R10" s="4">
        <f t="shared" si="3"/>
        <v>2.7584999126475251</v>
      </c>
      <c r="S10" s="4">
        <f t="shared" si="4"/>
        <v>19.182962694752174</v>
      </c>
      <c r="U10" s="4"/>
      <c r="V10" s="4"/>
      <c r="W10" s="4"/>
      <c r="X10" s="4"/>
      <c r="Y10" s="4"/>
      <c r="Z10" s="4"/>
    </row>
    <row r="11" spans="1:26" x14ac:dyDescent="0.25">
      <c r="B11" s="3"/>
      <c r="C11" s="3"/>
      <c r="D11" s="3"/>
      <c r="E11" s="3"/>
      <c r="F11" s="3"/>
      <c r="G11" s="3"/>
      <c r="H11" s="1"/>
      <c r="I11" s="3"/>
      <c r="J11" s="3"/>
      <c r="K11" s="3"/>
      <c r="L11" s="3"/>
      <c r="M11" s="3"/>
      <c r="O11" s="4"/>
      <c r="P11" s="4"/>
      <c r="Q11" s="4"/>
      <c r="R11" s="4"/>
      <c r="S11" s="4"/>
      <c r="U11" s="4"/>
      <c r="V11" s="4"/>
      <c r="W11" s="4"/>
      <c r="X11" s="4"/>
      <c r="Y11" s="4"/>
      <c r="Z11" s="4"/>
    </row>
    <row r="12" spans="1:26" x14ac:dyDescent="0.25">
      <c r="A12" t="s">
        <v>11</v>
      </c>
      <c r="B12" s="3">
        <v>1</v>
      </c>
      <c r="C12" s="3">
        <v>1</v>
      </c>
      <c r="D12" s="3">
        <v>1</v>
      </c>
      <c r="E12" s="3">
        <v>1</v>
      </c>
      <c r="F12" s="5">
        <v>1</v>
      </c>
      <c r="G12" s="3"/>
      <c r="H12" s="1">
        <v>300.10180000000003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U12" s="4">
        <f t="shared" si="10"/>
        <v>91.115402000000003</v>
      </c>
      <c r="V12" s="4">
        <f t="shared" si="5"/>
        <v>687.22358999999994</v>
      </c>
      <c r="W12" s="4">
        <f t="shared" si="6"/>
        <v>67.096180000000004</v>
      </c>
      <c r="X12" s="4">
        <f t="shared" si="7"/>
        <v>77.535803000000001</v>
      </c>
      <c r="Y12" s="4">
        <f t="shared" si="8"/>
        <v>1</v>
      </c>
      <c r="Z12" s="4">
        <f t="shared" si="9"/>
        <v>184.794195</v>
      </c>
    </row>
    <row r="13" spans="1:26" x14ac:dyDescent="0.25">
      <c r="A13" t="s">
        <v>12</v>
      </c>
      <c r="B13" s="3">
        <v>91.115402000000003</v>
      </c>
      <c r="C13" s="3">
        <v>687.22358999999994</v>
      </c>
      <c r="D13" s="3">
        <v>67.096180000000004</v>
      </c>
      <c r="E13" s="3">
        <v>77.535803000000001</v>
      </c>
      <c r="F13" s="5">
        <v>1</v>
      </c>
      <c r="G13" s="3"/>
      <c r="H13" s="1">
        <v>274.1225</v>
      </c>
      <c r="I13" s="3">
        <v>274.12356</v>
      </c>
      <c r="J13" s="3">
        <v>274.12434000000002</v>
      </c>
      <c r="K13" s="3">
        <v>274.11844000000002</v>
      </c>
      <c r="L13" s="3">
        <v>274.12232999999998</v>
      </c>
      <c r="M13" s="3">
        <v>0</v>
      </c>
      <c r="O13" s="4">
        <f t="shared" si="0"/>
        <v>3.866884330893662</v>
      </c>
      <c r="P13" s="4">
        <f t="shared" si="1"/>
        <v>6.7123275178637538</v>
      </c>
      <c r="Q13" s="4">
        <f t="shared" si="2"/>
        <v>-14.810896588135963</v>
      </c>
      <c r="R13" s="4">
        <f t="shared" si="3"/>
        <v>-0.62016069467314283</v>
      </c>
      <c r="S13" s="4">
        <v>0</v>
      </c>
      <c r="U13" s="4"/>
      <c r="V13" s="4"/>
      <c r="W13" s="4"/>
      <c r="X13" s="4"/>
      <c r="Y13" s="4"/>
      <c r="Z13" s="4"/>
    </row>
    <row r="14" spans="1:26" x14ac:dyDescent="0.25">
      <c r="B14" s="3"/>
      <c r="C14" s="3"/>
      <c r="D14" s="3"/>
      <c r="E14" s="3"/>
      <c r="F14" s="7"/>
      <c r="G14" s="3"/>
      <c r="H14" s="1"/>
      <c r="I14" s="3"/>
      <c r="J14" s="3"/>
      <c r="K14" s="3"/>
      <c r="L14" s="3"/>
      <c r="M14" s="3"/>
      <c r="O14" s="4"/>
      <c r="P14" s="4"/>
      <c r="Q14" s="4"/>
      <c r="R14" s="4"/>
      <c r="S14" s="4"/>
      <c r="U14" s="4"/>
      <c r="V14" s="4"/>
      <c r="W14" s="4"/>
      <c r="X14" s="4"/>
      <c r="Y14" s="4"/>
      <c r="Z14" s="4"/>
    </row>
    <row r="15" spans="1:26" x14ac:dyDescent="0.25">
      <c r="A15" t="s">
        <v>13</v>
      </c>
      <c r="B15" s="5">
        <v>821.28146000000004</v>
      </c>
      <c r="C15" s="3">
        <v>73.655776000000003</v>
      </c>
      <c r="D15" s="3">
        <v>1</v>
      </c>
      <c r="E15" s="3">
        <v>116.23774</v>
      </c>
      <c r="F15" s="5">
        <v>3.17584</v>
      </c>
      <c r="G15" s="3"/>
      <c r="H15" s="1">
        <v>384.15929999999997</v>
      </c>
      <c r="I15" s="3">
        <v>384.16081000000003</v>
      </c>
      <c r="J15" s="3">
        <v>384.16224</v>
      </c>
      <c r="K15" s="3">
        <v>0</v>
      </c>
      <c r="L15" s="3">
        <v>384.15751999999998</v>
      </c>
      <c r="M15" s="3">
        <v>384.16233</v>
      </c>
      <c r="O15" s="4">
        <f t="shared" si="0"/>
        <v>3.9306610566318949</v>
      </c>
      <c r="P15" s="4">
        <f t="shared" si="1"/>
        <v>7.65307516965931</v>
      </c>
      <c r="Q15" s="4">
        <v>0</v>
      </c>
      <c r="R15" s="4">
        <f t="shared" si="3"/>
        <v>-4.6334944904277009</v>
      </c>
      <c r="S15" s="4">
        <f t="shared" si="4"/>
        <v>7.887352980973902</v>
      </c>
      <c r="U15" s="4">
        <f t="shared" si="10"/>
        <v>0.29143998940387622</v>
      </c>
      <c r="V15" s="4">
        <f t="shared" si="5"/>
        <v>6.6780400222787684</v>
      </c>
      <c r="W15" s="4">
        <f t="shared" si="6"/>
        <v>587.82046000000003</v>
      </c>
      <c r="X15" s="4">
        <f t="shared" si="7"/>
        <v>3.7669959859852744</v>
      </c>
      <c r="Y15" s="4">
        <f t="shared" si="8"/>
        <v>192.51097977228071</v>
      </c>
      <c r="Z15" s="4">
        <f t="shared" si="9"/>
        <v>158.21358315398976</v>
      </c>
    </row>
    <row r="16" spans="1:26" x14ac:dyDescent="0.25">
      <c r="A16" t="s">
        <v>14</v>
      </c>
      <c r="B16" s="5">
        <v>239.35426000000001</v>
      </c>
      <c r="C16" s="3">
        <v>491.87621999999999</v>
      </c>
      <c r="D16" s="3">
        <v>587.82046000000003</v>
      </c>
      <c r="E16" s="3">
        <v>437.86709999999999</v>
      </c>
      <c r="F16" s="5">
        <v>611.38406999999995</v>
      </c>
      <c r="G16" s="3"/>
      <c r="H16" s="1">
        <v>358.18009999999998</v>
      </c>
      <c r="I16" s="3">
        <v>358.18230999999997</v>
      </c>
      <c r="J16" s="3">
        <v>358.18214999999998</v>
      </c>
      <c r="K16" s="3">
        <v>358.17372</v>
      </c>
      <c r="L16" s="3">
        <v>358.18256000000002</v>
      </c>
      <c r="M16" s="3">
        <v>358.18810000000002</v>
      </c>
      <c r="O16" s="4">
        <f t="shared" si="0"/>
        <v>6.1700803589896296</v>
      </c>
      <c r="P16" s="4">
        <f t="shared" si="1"/>
        <v>5.723377708580121</v>
      </c>
      <c r="Q16" s="4">
        <f t="shared" si="2"/>
        <v>-17.812268185694112</v>
      </c>
      <c r="R16" s="4">
        <f t="shared" si="3"/>
        <v>6.8680532504231069</v>
      </c>
      <c r="S16" s="4">
        <f t="shared" si="4"/>
        <v>22.335132521427628</v>
      </c>
    </row>
    <row r="17" spans="1:19" x14ac:dyDescent="0.25">
      <c r="O17" s="3"/>
      <c r="P17" s="3"/>
      <c r="Q17" s="3"/>
      <c r="R17" s="3"/>
      <c r="S17" s="3"/>
    </row>
    <row r="18" spans="1:19" x14ac:dyDescent="0.25">
      <c r="A18" s="1" t="s">
        <v>1</v>
      </c>
      <c r="B18" s="17" t="s">
        <v>30</v>
      </c>
      <c r="C18" s="17"/>
      <c r="D18" s="17"/>
      <c r="E18" s="17"/>
      <c r="F18" s="17"/>
      <c r="G18" s="2"/>
      <c r="H18" s="1" t="s">
        <v>29</v>
      </c>
      <c r="I18" s="17" t="s">
        <v>28</v>
      </c>
      <c r="J18" s="17"/>
      <c r="K18" s="17"/>
      <c r="L18" s="17"/>
      <c r="M18" s="17"/>
      <c r="O18" s="17" t="s">
        <v>27</v>
      </c>
      <c r="P18" s="17"/>
      <c r="Q18" s="17"/>
      <c r="R18" s="17"/>
      <c r="S18" s="17"/>
    </row>
    <row r="19" spans="1:19" x14ac:dyDescent="0.25">
      <c r="A19" s="1"/>
      <c r="B19" s="2" t="s">
        <v>2</v>
      </c>
      <c r="C19" s="2" t="s">
        <v>3</v>
      </c>
      <c r="D19" s="2" t="s">
        <v>4</v>
      </c>
      <c r="E19" s="1" t="s">
        <v>25</v>
      </c>
      <c r="F19" s="1" t="s">
        <v>26</v>
      </c>
      <c r="G19" s="1"/>
      <c r="I19" s="1" t="s">
        <v>2</v>
      </c>
      <c r="J19" s="1" t="s">
        <v>3</v>
      </c>
      <c r="K19" s="1" t="s">
        <v>4</v>
      </c>
      <c r="L19" s="1" t="s">
        <v>25</v>
      </c>
      <c r="M19" s="1" t="s">
        <v>26</v>
      </c>
      <c r="O19" s="1" t="s">
        <v>2</v>
      </c>
      <c r="P19" s="1" t="s">
        <v>3</v>
      </c>
      <c r="Q19" s="1" t="s">
        <v>4</v>
      </c>
      <c r="R19" s="1" t="s">
        <v>25</v>
      </c>
      <c r="S19" s="1" t="s">
        <v>26</v>
      </c>
    </row>
    <row r="20" spans="1:19" x14ac:dyDescent="0.25">
      <c r="A20" t="s">
        <v>15</v>
      </c>
      <c r="B20" s="5">
        <v>1</v>
      </c>
      <c r="C20" s="3">
        <v>1</v>
      </c>
      <c r="D20" s="3">
        <v>1</v>
      </c>
      <c r="E20" s="3">
        <v>1</v>
      </c>
      <c r="F20" s="3">
        <v>1</v>
      </c>
      <c r="G20" s="3"/>
      <c r="H20" s="1">
        <v>372.0994</v>
      </c>
      <c r="I20" s="5">
        <v>0</v>
      </c>
      <c r="J20" s="3">
        <v>0</v>
      </c>
      <c r="K20" s="3">
        <v>0</v>
      </c>
      <c r="L20" s="3">
        <v>0</v>
      </c>
      <c r="M20" s="3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</row>
    <row r="21" spans="1:19" x14ac:dyDescent="0.25">
      <c r="A21" t="s">
        <v>16</v>
      </c>
      <c r="B21" s="3">
        <v>23.807922000000001</v>
      </c>
      <c r="C21" s="3">
        <v>32.226365999999999</v>
      </c>
      <c r="D21" s="3">
        <v>62.716985000000001</v>
      </c>
      <c r="E21" s="3">
        <v>32.322989</v>
      </c>
      <c r="F21" s="3">
        <v>13.556741000000001</v>
      </c>
      <c r="G21" s="3"/>
      <c r="H21" s="1">
        <v>346.12009999999998</v>
      </c>
      <c r="I21" s="3">
        <v>346.12054000000001</v>
      </c>
      <c r="J21" s="3">
        <v>346.11624999999998</v>
      </c>
      <c r="K21" s="3">
        <v>346.11473999999998</v>
      </c>
      <c r="L21" s="3">
        <v>346.12067000000002</v>
      </c>
      <c r="M21" s="3">
        <v>346.12664000000001</v>
      </c>
      <c r="O21" s="4">
        <f t="shared" ref="O21:O33" si="11">(I21-H21)/H21*10^6</f>
        <v>1.2712350424779584</v>
      </c>
      <c r="P21" s="4">
        <f t="shared" ref="P21:P33" si="12">(J21-H21)/H21*10^6</f>
        <v>-11.123306621025215</v>
      </c>
      <c r="Q21" s="4">
        <f t="shared" ref="Q21:Q24" si="13">(K21-H21)/H21*10^6</f>
        <v>-15.48595415289674</v>
      </c>
      <c r="R21" s="4">
        <f t="shared" ref="R21:R33" si="14">(L21-H21)/H21*10^6</f>
        <v>1.6468272141341034</v>
      </c>
      <c r="S21" s="4">
        <f t="shared" ref="S21:S33" si="15">(M21-H21)/H21*10^6</f>
        <v>18.895175403074028</v>
      </c>
    </row>
    <row r="22" spans="1:19" x14ac:dyDescent="0.25">
      <c r="B22" s="3"/>
      <c r="C22" s="3"/>
      <c r="D22" s="3"/>
      <c r="E22" s="3"/>
      <c r="F22" s="3"/>
      <c r="G22" s="3"/>
      <c r="H22" s="1"/>
      <c r="I22" s="3"/>
      <c r="J22" s="3"/>
      <c r="K22" s="3"/>
      <c r="L22" s="3"/>
      <c r="M22" s="3"/>
      <c r="O22" s="4"/>
      <c r="P22" s="4"/>
      <c r="Q22" s="4"/>
      <c r="R22" s="4"/>
      <c r="S22" s="4"/>
    </row>
    <row r="23" spans="1:19" x14ac:dyDescent="0.25">
      <c r="A23" t="s">
        <v>17</v>
      </c>
      <c r="B23" s="3">
        <v>2559.9254999999998</v>
      </c>
      <c r="C23" s="3">
        <v>495.14807999999999</v>
      </c>
      <c r="D23" s="3">
        <v>481.15355</v>
      </c>
      <c r="E23" s="3">
        <v>511.03345000000002</v>
      </c>
      <c r="F23" s="3">
        <v>1</v>
      </c>
      <c r="G23" s="3"/>
      <c r="H23" s="1">
        <v>370.08370000000002</v>
      </c>
      <c r="I23" s="3">
        <v>370.08557000000002</v>
      </c>
      <c r="J23" s="3">
        <v>370.08753000000002</v>
      </c>
      <c r="K23" s="3">
        <v>370.07963999999998</v>
      </c>
      <c r="L23" s="3">
        <v>370.08755000000002</v>
      </c>
      <c r="M23" s="3">
        <v>0</v>
      </c>
      <c r="O23" s="4">
        <f t="shared" ref="O23:O49" si="16">(I23-H23)/H23*10^6</f>
        <v>5.0529110036370355</v>
      </c>
      <c r="P23" s="4">
        <f t="shared" si="12"/>
        <v>10.349010237396461</v>
      </c>
      <c r="Q23" s="4">
        <f t="shared" si="13"/>
        <v>-10.970491270050921</v>
      </c>
      <c r="R23" s="4">
        <f t="shared" si="14"/>
        <v>10.403052066329614</v>
      </c>
      <c r="S23" s="4">
        <v>0</v>
      </c>
    </row>
    <row r="24" spans="1:19" x14ac:dyDescent="0.25">
      <c r="A24" t="s">
        <v>18</v>
      </c>
      <c r="B24" s="3">
        <v>1</v>
      </c>
      <c r="C24" s="3">
        <v>1</v>
      </c>
      <c r="D24" s="3">
        <v>4.4010930000000004</v>
      </c>
      <c r="E24" s="3">
        <v>8.6180233000000008</v>
      </c>
      <c r="F24" s="3">
        <v>3.2025503999999998</v>
      </c>
      <c r="G24" s="3"/>
      <c r="H24" s="1">
        <v>344.10449999999997</v>
      </c>
      <c r="I24" s="3">
        <v>0</v>
      </c>
      <c r="J24" s="3">
        <v>0</v>
      </c>
      <c r="K24" s="3">
        <v>344.10073999999997</v>
      </c>
      <c r="L24" s="3">
        <v>344.09939000000003</v>
      </c>
      <c r="M24" s="3">
        <v>344.10392999999999</v>
      </c>
      <c r="O24" s="4">
        <v>0</v>
      </c>
      <c r="P24" s="4">
        <v>0</v>
      </c>
      <c r="Q24" s="4">
        <f t="shared" si="13"/>
        <v>-10.926913190614375</v>
      </c>
      <c r="R24" s="4">
        <f t="shared" si="14"/>
        <v>-14.850140000915721</v>
      </c>
      <c r="S24" s="4">
        <f t="shared" si="15"/>
        <v>-1.6564735421419188</v>
      </c>
    </row>
    <row r="25" spans="1:19" x14ac:dyDescent="0.25">
      <c r="B25" s="3"/>
      <c r="C25" s="3"/>
      <c r="D25" s="3"/>
      <c r="E25" s="3"/>
      <c r="F25" s="3"/>
      <c r="G25" s="3"/>
      <c r="H25" s="1"/>
      <c r="I25" s="3"/>
      <c r="J25" s="3"/>
      <c r="K25" s="3"/>
      <c r="L25" s="3"/>
      <c r="M25" s="3"/>
      <c r="O25" s="4"/>
      <c r="P25" s="4"/>
      <c r="Q25" s="4"/>
      <c r="R25" s="4"/>
      <c r="S25" s="4"/>
    </row>
    <row r="26" spans="1:19" x14ac:dyDescent="0.25">
      <c r="A26" t="s">
        <v>19</v>
      </c>
      <c r="B26" s="3">
        <v>10.302305</v>
      </c>
      <c r="C26" s="3">
        <v>3.4284824</v>
      </c>
      <c r="D26" s="3">
        <v>1</v>
      </c>
      <c r="E26" s="3">
        <v>1</v>
      </c>
      <c r="F26" s="3">
        <v>1</v>
      </c>
      <c r="G26" s="3"/>
      <c r="H26" s="1">
        <v>443.1035</v>
      </c>
      <c r="I26" s="3">
        <v>443.10386</v>
      </c>
      <c r="J26" s="3">
        <v>443.10700000000003</v>
      </c>
      <c r="K26" s="3">
        <v>0</v>
      </c>
      <c r="L26" s="3">
        <v>0</v>
      </c>
      <c r="M26" s="3">
        <v>0</v>
      </c>
      <c r="O26" s="4">
        <f t="shared" si="11"/>
        <v>0.81245126703034865</v>
      </c>
      <c r="P26" s="4">
        <f t="shared" si="12"/>
        <v>7.8988317628520717</v>
      </c>
      <c r="Q26" s="4">
        <v>0</v>
      </c>
      <c r="R26" s="4">
        <v>0</v>
      </c>
      <c r="S26" s="4">
        <v>0</v>
      </c>
    </row>
    <row r="27" spans="1:19" x14ac:dyDescent="0.25">
      <c r="A27" t="s">
        <v>20</v>
      </c>
      <c r="B27" s="3">
        <v>1</v>
      </c>
      <c r="C27" s="3">
        <v>1</v>
      </c>
      <c r="D27" s="3">
        <v>1</v>
      </c>
      <c r="E27" s="3">
        <v>1</v>
      </c>
      <c r="F27" s="3">
        <v>1</v>
      </c>
      <c r="G27" s="3"/>
      <c r="H27" s="1">
        <v>417.12419999999997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</row>
    <row r="28" spans="1:19" x14ac:dyDescent="0.25">
      <c r="B28" s="3"/>
      <c r="C28" s="3"/>
      <c r="D28" s="3"/>
      <c r="E28" s="3"/>
      <c r="F28" s="3"/>
      <c r="G28" s="3"/>
      <c r="H28" s="1"/>
      <c r="I28" s="3"/>
      <c r="J28" s="3"/>
      <c r="K28" s="3"/>
      <c r="L28" s="3"/>
      <c r="M28" s="3"/>
      <c r="O28" s="4"/>
      <c r="P28" s="4"/>
      <c r="Q28" s="4"/>
      <c r="R28" s="4"/>
      <c r="S28" s="4"/>
    </row>
    <row r="29" spans="1:19" x14ac:dyDescent="0.25">
      <c r="A29" t="s">
        <v>21</v>
      </c>
      <c r="B29" s="3">
        <v>1</v>
      </c>
      <c r="C29" s="3">
        <v>1</v>
      </c>
      <c r="D29" s="3">
        <v>1</v>
      </c>
      <c r="E29" s="3">
        <v>1</v>
      </c>
      <c r="F29" s="3">
        <v>1</v>
      </c>
      <c r="G29" s="3"/>
      <c r="H29" s="1">
        <v>322.08370000000002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</row>
    <row r="30" spans="1:19" x14ac:dyDescent="0.25">
      <c r="A30" t="s">
        <v>22</v>
      </c>
      <c r="B30" s="3">
        <v>1</v>
      </c>
      <c r="C30" s="3">
        <v>1</v>
      </c>
      <c r="D30" s="3">
        <v>1</v>
      </c>
      <c r="E30" s="3">
        <v>1</v>
      </c>
      <c r="F30" s="3">
        <v>1</v>
      </c>
      <c r="G30" s="3"/>
      <c r="H30" s="1">
        <v>296.10449999999997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</row>
    <row r="31" spans="1:19" x14ac:dyDescent="0.25">
      <c r="B31" s="3"/>
      <c r="C31" s="3"/>
      <c r="D31" s="3"/>
      <c r="E31" s="3"/>
      <c r="F31" s="3"/>
      <c r="G31" s="3"/>
      <c r="H31" s="1"/>
      <c r="I31" s="3"/>
      <c r="J31" s="3"/>
      <c r="K31" s="3"/>
      <c r="L31" s="3"/>
      <c r="M31" s="3"/>
      <c r="O31" s="4"/>
      <c r="P31" s="4"/>
      <c r="Q31" s="4"/>
      <c r="R31" s="4"/>
      <c r="S31" s="4"/>
    </row>
    <row r="32" spans="1:19" x14ac:dyDescent="0.25">
      <c r="A32" t="s">
        <v>23</v>
      </c>
      <c r="B32" s="3">
        <v>106.11085</v>
      </c>
      <c r="C32" s="3">
        <v>1</v>
      </c>
      <c r="D32" s="3">
        <v>1</v>
      </c>
      <c r="E32" s="3">
        <v>1</v>
      </c>
      <c r="F32" s="3">
        <v>1</v>
      </c>
      <c r="G32" s="3"/>
      <c r="H32" s="1">
        <v>406.1413</v>
      </c>
      <c r="I32" s="3">
        <v>406.14287000000002</v>
      </c>
      <c r="J32" s="3">
        <v>0</v>
      </c>
      <c r="K32" s="3">
        <v>0</v>
      </c>
      <c r="L32" s="3">
        <v>0</v>
      </c>
      <c r="M32" s="3">
        <v>0</v>
      </c>
      <c r="O32" s="4">
        <f t="shared" si="11"/>
        <v>3.8656497135730112</v>
      </c>
      <c r="P32" s="4">
        <v>0</v>
      </c>
      <c r="Q32" s="4">
        <v>0</v>
      </c>
      <c r="R32" s="4">
        <v>0</v>
      </c>
      <c r="S32" s="4">
        <v>0</v>
      </c>
    </row>
    <row r="33" spans="1:19" x14ac:dyDescent="0.25">
      <c r="A33" t="s">
        <v>24</v>
      </c>
      <c r="B33" s="3">
        <v>36.654190999999997</v>
      </c>
      <c r="C33" s="3">
        <v>4.6228765999999997</v>
      </c>
      <c r="D33" s="5">
        <v>1</v>
      </c>
      <c r="E33" s="7">
        <v>17.844017999999998</v>
      </c>
      <c r="F33" s="7">
        <v>54.958920999999997</v>
      </c>
      <c r="G33" s="7"/>
      <c r="H33" s="8">
        <v>380.16199999999998</v>
      </c>
      <c r="I33" s="7">
        <v>380.15375999999998</v>
      </c>
      <c r="J33" s="7">
        <v>380.15992999999997</v>
      </c>
      <c r="K33" s="5">
        <v>0</v>
      </c>
      <c r="L33" s="3">
        <v>380.15757000000002</v>
      </c>
      <c r="M33" s="3">
        <v>380.16714000000002</v>
      </c>
      <c r="O33" s="4">
        <f t="shared" si="11"/>
        <v>-21.674970144308723</v>
      </c>
      <c r="P33" s="4">
        <f t="shared" si="12"/>
        <v>-5.4450471115033778</v>
      </c>
      <c r="Q33" s="4">
        <v>0</v>
      </c>
      <c r="R33" s="4">
        <f t="shared" si="14"/>
        <v>-11.652926909992676</v>
      </c>
      <c r="S33" s="4">
        <f t="shared" si="15"/>
        <v>13.520551764878896</v>
      </c>
    </row>
    <row r="34" spans="1:19" x14ac:dyDescent="0.25">
      <c r="H34" s="1"/>
      <c r="O34" s="3"/>
      <c r="P34" s="3"/>
      <c r="Q34" s="3"/>
      <c r="R34" s="3"/>
      <c r="S34" s="3"/>
    </row>
    <row r="35" spans="1:19" x14ac:dyDescent="0.25">
      <c r="B35" s="18"/>
      <c r="C35" s="18"/>
      <c r="D35" s="18"/>
      <c r="E35" s="18"/>
      <c r="F35" s="18"/>
      <c r="I35" s="18"/>
      <c r="J35" s="18"/>
      <c r="K35" s="18"/>
      <c r="L35" s="18"/>
      <c r="M35" s="18"/>
      <c r="O35" s="18"/>
      <c r="P35" s="18"/>
      <c r="Q35" s="18"/>
      <c r="R35" s="18"/>
      <c r="S35" s="18"/>
    </row>
  </sheetData>
  <mergeCells count="10">
    <mergeCell ref="U1:Y1"/>
    <mergeCell ref="B35:F35"/>
    <mergeCell ref="I35:M35"/>
    <mergeCell ref="O35:S35"/>
    <mergeCell ref="B1:F1"/>
    <mergeCell ref="I1:M1"/>
    <mergeCell ref="O1:S1"/>
    <mergeCell ref="B18:F18"/>
    <mergeCell ref="I18:M18"/>
    <mergeCell ref="O18:S18"/>
  </mergeCells>
  <conditionalFormatting sqref="O3:S16">
    <cfRule type="cellIs" dxfId="8" priority="3" operator="lessThan">
      <formula>-30</formula>
    </cfRule>
    <cfRule type="cellIs" dxfId="7" priority="4" operator="greaterThan">
      <formula>30</formula>
    </cfRule>
  </conditionalFormatting>
  <conditionalFormatting sqref="O20:S33 O37:S50">
    <cfRule type="cellIs" dxfId="6" priority="1" operator="lessThan">
      <formula>-30</formula>
    </cfRule>
    <cfRule type="cellIs" dxfId="5" priority="2" operator="greaterThan">
      <formula>30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F8D7B-5FFE-4DF7-A26F-2F11DAF6BF54}">
  <dimension ref="A1:U27"/>
  <sheetViews>
    <sheetView tabSelected="1" zoomScaleNormal="100" workbookViewId="0">
      <selection activeCell="T11" sqref="T11"/>
    </sheetView>
  </sheetViews>
  <sheetFormatPr defaultRowHeight="15" x14ac:dyDescent="0.25"/>
  <cols>
    <col min="1" max="1" width="30.5703125" bestFit="1" customWidth="1"/>
    <col min="2" max="2" width="9.5703125" bestFit="1" customWidth="1"/>
    <col min="4" max="4" width="10" bestFit="1" customWidth="1"/>
    <col min="5" max="5" width="9.28515625" bestFit="1" customWidth="1"/>
    <col min="6" max="6" width="10.7109375" bestFit="1" customWidth="1"/>
    <col min="13" max="13" width="10" bestFit="1" customWidth="1"/>
    <col min="14" max="14" width="9.28515625" bestFit="1" customWidth="1"/>
    <col min="15" max="15" width="10.7109375" bestFit="1" customWidth="1"/>
    <col min="20" max="20" width="17.28515625" bestFit="1" customWidth="1"/>
    <col min="21" max="21" width="11" bestFit="1" customWidth="1"/>
  </cols>
  <sheetData>
    <row r="1" spans="1:21" x14ac:dyDescent="0.25">
      <c r="B1" s="1" t="s">
        <v>34</v>
      </c>
      <c r="C1" s="1" t="s">
        <v>35</v>
      </c>
      <c r="D1" s="1" t="s">
        <v>36</v>
      </c>
      <c r="E1" s="1" t="s">
        <v>37</v>
      </c>
      <c r="F1" s="1" t="s">
        <v>38</v>
      </c>
      <c r="G1" s="11"/>
      <c r="H1" s="11"/>
      <c r="I1" s="11"/>
    </row>
    <row r="2" spans="1:21" x14ac:dyDescent="0.25">
      <c r="A2" s="31" t="s">
        <v>39</v>
      </c>
      <c r="B2" s="13">
        <v>9.8292385183498246E-4</v>
      </c>
      <c r="C2" s="13">
        <v>2.3978011509324859E-3</v>
      </c>
      <c r="D2" s="13">
        <v>8.2259187470711363E-3</v>
      </c>
      <c r="E2" s="13">
        <v>0.26587068231053318</v>
      </c>
      <c r="F2" s="13">
        <v>4.9507769238910249E-3</v>
      </c>
    </row>
    <row r="3" spans="1:21" x14ac:dyDescent="0.25">
      <c r="A3" s="1" t="s">
        <v>40</v>
      </c>
      <c r="B3" s="13">
        <v>0.36509498562244219</v>
      </c>
      <c r="C3" s="13">
        <v>1.590816851155017E-3</v>
      </c>
      <c r="D3" s="13">
        <v>1.1366133452907746E-3</v>
      </c>
      <c r="E3" s="13">
        <v>0.20922723185010686</v>
      </c>
      <c r="F3" s="13">
        <v>9.9937631553873793E-3</v>
      </c>
      <c r="T3" s="15"/>
      <c r="U3" s="16"/>
    </row>
    <row r="4" spans="1:21" x14ac:dyDescent="0.25">
      <c r="A4" s="1" t="s">
        <v>44</v>
      </c>
      <c r="B4" s="13">
        <v>527.03992690783343</v>
      </c>
      <c r="C4" s="13">
        <v>35.721972559999998</v>
      </c>
      <c r="D4" s="13">
        <v>523.17151398441843</v>
      </c>
      <c r="E4" s="13">
        <v>163.8149406</v>
      </c>
      <c r="F4" s="13">
        <v>1237.0699435778895</v>
      </c>
      <c r="T4" s="14"/>
    </row>
    <row r="5" spans="1:21" x14ac:dyDescent="0.25">
      <c r="A5" s="1" t="s">
        <v>45</v>
      </c>
      <c r="B5" s="13">
        <v>1207.6464800000001</v>
      </c>
      <c r="C5" s="13">
        <v>5.0548246136537245E-2</v>
      </c>
      <c r="D5" s="13">
        <v>9.8751967507167873E-2</v>
      </c>
      <c r="E5" s="13">
        <v>24.169869622122732</v>
      </c>
      <c r="F5" s="13">
        <v>5.8109805963075259E-2</v>
      </c>
    </row>
    <row r="6" spans="1:21" x14ac:dyDescent="0.25">
      <c r="A6" s="31" t="s">
        <v>41</v>
      </c>
      <c r="B6" s="13">
        <v>1005.1550282675076</v>
      </c>
      <c r="C6" s="13">
        <v>76.008672799999999</v>
      </c>
      <c r="D6" s="13">
        <v>566.02539476429638</v>
      </c>
      <c r="E6" s="13">
        <v>92.998758436184161</v>
      </c>
      <c r="F6" s="13">
        <v>2162.870512872164</v>
      </c>
    </row>
    <row r="7" spans="1:21" x14ac:dyDescent="0.25">
      <c r="A7" s="1" t="s">
        <v>42</v>
      </c>
      <c r="B7" s="13">
        <v>1678.8604</v>
      </c>
      <c r="C7" s="13">
        <v>16.416569599999999</v>
      </c>
      <c r="D7" s="13">
        <v>943.22109</v>
      </c>
      <c r="E7" s="13">
        <v>103.4957293239559</v>
      </c>
      <c r="F7" s="13">
        <v>2690.2312999999999</v>
      </c>
    </row>
    <row r="8" spans="1:21" x14ac:dyDescent="0.25">
      <c r="A8" s="1" t="s">
        <v>43</v>
      </c>
      <c r="B8" s="13">
        <v>1278.532064</v>
      </c>
      <c r="C8" s="13">
        <v>0.61431635728844614</v>
      </c>
      <c r="D8" s="13">
        <v>10.728703376382887</v>
      </c>
      <c r="E8" s="13">
        <v>184.794195</v>
      </c>
      <c r="F8" s="13">
        <v>158.21358315398976</v>
      </c>
    </row>
    <row r="12" spans="1:21" x14ac:dyDescent="0.25">
      <c r="B12" s="4"/>
    </row>
    <row r="13" spans="1:21" x14ac:dyDescent="0.25">
      <c r="B13" s="4"/>
    </row>
    <row r="14" spans="1:21" x14ac:dyDescent="0.25">
      <c r="B14" s="4"/>
      <c r="D14" s="4"/>
    </row>
    <row r="15" spans="1:21" x14ac:dyDescent="0.25">
      <c r="A15" s="4"/>
      <c r="B15" s="4"/>
      <c r="D15" s="4"/>
    </row>
    <row r="16" spans="1:21" x14ac:dyDescent="0.25">
      <c r="A16" s="4"/>
      <c r="B16" s="4"/>
    </row>
    <row r="17" spans="1:4" x14ac:dyDescent="0.25">
      <c r="A17" s="4"/>
      <c r="B17" s="4"/>
      <c r="D17" s="4"/>
    </row>
    <row r="18" spans="1:4" x14ac:dyDescent="0.25">
      <c r="A18" s="4"/>
      <c r="B18" s="4"/>
      <c r="D18" s="4"/>
    </row>
    <row r="19" spans="1:4" x14ac:dyDescent="0.25">
      <c r="A19" s="4"/>
      <c r="B19" s="4"/>
    </row>
    <row r="20" spans="1:4" x14ac:dyDescent="0.25">
      <c r="A20" s="4"/>
      <c r="B20" s="4"/>
      <c r="D20" s="4"/>
    </row>
    <row r="21" spans="1:4" x14ac:dyDescent="0.25">
      <c r="A21" s="4"/>
      <c r="B21" s="4"/>
      <c r="D21" s="4"/>
    </row>
    <row r="22" spans="1:4" x14ac:dyDescent="0.25">
      <c r="A22" s="4"/>
      <c r="B22" s="4"/>
    </row>
    <row r="23" spans="1:4" x14ac:dyDescent="0.25">
      <c r="A23" s="4"/>
      <c r="B23" s="4"/>
      <c r="D23" s="4"/>
    </row>
    <row r="24" spans="1:4" x14ac:dyDescent="0.25">
      <c r="A24" s="4"/>
      <c r="B24" s="4"/>
      <c r="D24" s="4"/>
    </row>
    <row r="25" spans="1:4" x14ac:dyDescent="0.25">
      <c r="A25" s="4"/>
      <c r="B25" s="4"/>
    </row>
    <row r="26" spans="1:4" x14ac:dyDescent="0.25">
      <c r="A26" s="4"/>
    </row>
    <row r="27" spans="1:4" x14ac:dyDescent="0.25">
      <c r="A27" s="4"/>
    </row>
  </sheetData>
  <phoneticPr fontId="5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E. coli (12241)</vt:lpstr>
      <vt:lpstr>K. pneumoniae (9633)</vt:lpstr>
      <vt:lpstr>K. pneumoniae (VIM-1)</vt:lpstr>
      <vt:lpstr>K. pneumoniae (NDM-1)</vt:lpstr>
      <vt:lpstr>E. coli (IMP-1)</vt:lpstr>
      <vt:lpstr>K. pneumoniae (KPC-3)</vt:lpstr>
      <vt:lpstr>K. pneumoniae (OXA-48)</vt:lpstr>
      <vt:lpstr>Scores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Lily Adair</dc:creator>
  <cp:lastModifiedBy>Lily Adair</cp:lastModifiedBy>
  <dcterms:created xsi:type="dcterms:W3CDTF">2025-03-20T15:59:47Z</dcterms:created>
  <dcterms:modified xsi:type="dcterms:W3CDTF">2025-07-23T12:08:17Z</dcterms:modified>
</cp:coreProperties>
</file>